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0.60\Public\業務\担当：経理\USB\25令和04年度合計残高試算表（決算）\議案書（決算関係）\"/>
    </mc:Choice>
  </mc:AlternateContent>
  <xr:revisionPtr revIDLastSave="0" documentId="13_ncr:1_{78B6C86C-D9CE-4530-9C98-963D7CF64DC9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貸借対照表02" sheetId="2" r:id="rId1"/>
    <sheet name="貸借対照表03" sheetId="3" r:id="rId2"/>
    <sheet name="貸借対照表04" sheetId="4" r:id="rId3"/>
  </sheets>
  <definedNames>
    <definedName name="_xlnm.Print_Area" localSheetId="0">貸借対照表02!$A$1:$D$57</definedName>
    <definedName name="_xlnm.Print_Area" localSheetId="1">貸借対照表03!$A$1:$D$57</definedName>
    <definedName name="_xlnm.Print_Area" localSheetId="2">貸借対照表04!$A$1:$D$57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4" l="1"/>
  <c r="D51" i="4"/>
  <c r="D50" i="4"/>
  <c r="D49" i="4"/>
  <c r="D48" i="4"/>
  <c r="D47" i="4"/>
  <c r="D46" i="4"/>
  <c r="D45" i="4"/>
  <c r="C43" i="4"/>
  <c r="B43" i="4"/>
  <c r="D42" i="4"/>
  <c r="D41" i="4"/>
  <c r="C40" i="4"/>
  <c r="B40" i="4"/>
  <c r="D39" i="4"/>
  <c r="D38" i="4"/>
  <c r="D37" i="4"/>
  <c r="D36" i="4"/>
  <c r="D35" i="4"/>
  <c r="C32" i="4"/>
  <c r="B32" i="4"/>
  <c r="D32" i="4" s="1"/>
  <c r="D31" i="4"/>
  <c r="D30" i="4"/>
  <c r="D29" i="4"/>
  <c r="D28" i="4"/>
  <c r="D27" i="4"/>
  <c r="D26" i="4"/>
  <c r="D25" i="4"/>
  <c r="D24" i="4"/>
  <c r="C23" i="4"/>
  <c r="C55" i="4" s="1"/>
  <c r="B23" i="4"/>
  <c r="B55" i="4" s="1"/>
  <c r="D22" i="4"/>
  <c r="D21" i="4"/>
  <c r="D20" i="4"/>
  <c r="D19" i="4"/>
  <c r="D18" i="4"/>
  <c r="D17" i="4"/>
  <c r="C16" i="4"/>
  <c r="B16" i="4"/>
  <c r="D16" i="4" s="1"/>
  <c r="D15" i="4"/>
  <c r="D14" i="4"/>
  <c r="D13" i="4"/>
  <c r="C12" i="4"/>
  <c r="B12" i="4"/>
  <c r="D11" i="4"/>
  <c r="D10" i="4"/>
  <c r="D9" i="4"/>
  <c r="D8" i="4"/>
  <c r="D7" i="4"/>
  <c r="C55" i="3"/>
  <c r="D54" i="3"/>
  <c r="D51" i="3"/>
  <c r="D50" i="3"/>
  <c r="D49" i="3"/>
  <c r="D48" i="3"/>
  <c r="D47" i="3"/>
  <c r="D46" i="3"/>
  <c r="D45" i="3"/>
  <c r="C43" i="3"/>
  <c r="B43" i="3"/>
  <c r="D42" i="3"/>
  <c r="D41" i="3"/>
  <c r="C40" i="3"/>
  <c r="B40" i="3"/>
  <c r="D39" i="3"/>
  <c r="D38" i="3"/>
  <c r="D37" i="3"/>
  <c r="D36" i="3"/>
  <c r="D35" i="3"/>
  <c r="C33" i="3"/>
  <c r="C32" i="3"/>
  <c r="B32" i="3"/>
  <c r="D32" i="3" s="1"/>
  <c r="D31" i="3"/>
  <c r="D30" i="3"/>
  <c r="D29" i="3"/>
  <c r="D28" i="3"/>
  <c r="D27" i="3"/>
  <c r="D26" i="3"/>
  <c r="D25" i="3"/>
  <c r="D24" i="3"/>
  <c r="C23" i="3"/>
  <c r="B23" i="3"/>
  <c r="D23" i="3" s="1"/>
  <c r="D22" i="3"/>
  <c r="D21" i="3"/>
  <c r="D20" i="3"/>
  <c r="D19" i="3"/>
  <c r="D18" i="3"/>
  <c r="D17" i="3"/>
  <c r="C16" i="3"/>
  <c r="B16" i="3"/>
  <c r="D15" i="3"/>
  <c r="D14" i="3"/>
  <c r="D13" i="3"/>
  <c r="C12" i="3"/>
  <c r="C34" i="3" s="1"/>
  <c r="B12" i="3"/>
  <c r="D11" i="3"/>
  <c r="D10" i="3"/>
  <c r="D9" i="3"/>
  <c r="D8" i="3"/>
  <c r="D7" i="3"/>
  <c r="C56" i="2"/>
  <c r="C57" i="2" s="1"/>
  <c r="D43" i="4" l="1"/>
  <c r="B33" i="4"/>
  <c r="B34" i="4" s="1"/>
  <c r="C44" i="4"/>
  <c r="D40" i="4"/>
  <c r="C33" i="4"/>
  <c r="D23" i="4"/>
  <c r="D55" i="4"/>
  <c r="B44" i="4"/>
  <c r="D12" i="4"/>
  <c r="B55" i="3"/>
  <c r="D55" i="3" s="1"/>
  <c r="B33" i="3"/>
  <c r="B34" i="3" s="1"/>
  <c r="B44" i="3"/>
  <c r="D43" i="3"/>
  <c r="C44" i="3"/>
  <c r="C52" i="3"/>
  <c r="C56" i="3" s="1"/>
  <c r="C57" i="3" s="1"/>
  <c r="D40" i="3"/>
  <c r="D33" i="3"/>
  <c r="D12" i="3"/>
  <c r="D16" i="3"/>
  <c r="B55" i="2"/>
  <c r="C55" i="2"/>
  <c r="D9" i="2"/>
  <c r="C43" i="2"/>
  <c r="C40" i="2"/>
  <c r="C44" i="2" s="1"/>
  <c r="C32" i="2"/>
  <c r="C23" i="2"/>
  <c r="C16" i="2"/>
  <c r="C33" i="2" s="1"/>
  <c r="C34" i="2" s="1"/>
  <c r="C52" i="2" s="1"/>
  <c r="C12" i="2"/>
  <c r="B43" i="2"/>
  <c r="B16" i="2"/>
  <c r="D33" i="4" l="1"/>
  <c r="D44" i="4"/>
  <c r="C34" i="4"/>
  <c r="B52" i="4"/>
  <c r="D44" i="3"/>
  <c r="B52" i="3"/>
  <c r="B53" i="3" s="1"/>
  <c r="D53" i="3" s="1"/>
  <c r="D34" i="3"/>
  <c r="B40" i="2"/>
  <c r="B44" i="2" s="1"/>
  <c r="B32" i="2"/>
  <c r="B23" i="2"/>
  <c r="B12" i="2"/>
  <c r="C52" i="4" l="1"/>
  <c r="C56" i="4" s="1"/>
  <c r="C57" i="4" s="1"/>
  <c r="D34" i="4"/>
  <c r="B56" i="4"/>
  <c r="B53" i="4"/>
  <c r="D53" i="4" s="1"/>
  <c r="D52" i="3"/>
  <c r="B56" i="3"/>
  <c r="B33" i="2"/>
  <c r="B34" i="2" s="1"/>
  <c r="B52" i="2" s="1"/>
  <c r="B56" i="2" s="1"/>
  <c r="B57" i="2" s="1"/>
  <c r="D54" i="2"/>
  <c r="D52" i="4" l="1"/>
  <c r="B57" i="4"/>
  <c r="D57" i="4" s="1"/>
  <c r="D56" i="4"/>
  <c r="B57" i="3"/>
  <c r="D57" i="3" s="1"/>
  <c r="D56" i="3"/>
  <c r="D8" i="2"/>
  <c r="D7" i="2"/>
  <c r="D12" i="2"/>
  <c r="D11" i="2"/>
  <c r="D57" i="2"/>
  <c r="D56" i="2"/>
  <c r="D55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0" i="2"/>
</calcChain>
</file>

<file path=xl/sharedStrings.xml><?xml version="1.0" encoding="utf-8"?>
<sst xmlns="http://schemas.openxmlformats.org/spreadsheetml/2006/main" count="183" uniqueCount="63">
  <si>
    <t>貸借対照表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</si>
  <si>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</si>
  <si>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</si>
  <si>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</si>
  <si>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</si>
  <si>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</si>
  <si>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</si>
  <si>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</si>
  <si>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</si>
  <si>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  未収会費</t>
  </si>
  <si>
    <t xml:space="preserve">          貸倒引当金</t>
  </si>
  <si>
    <t xml:space="preserve">          前払金</t>
  </si>
  <si>
    <t xml:space="preserve">        流動資産合計</t>
  </si>
  <si>
    <t xml:space="preserve">  ２．固定資産</t>
  </si>
  <si>
    <t xml:space="preserve">    (1) 基本財産</t>
  </si>
  <si>
    <t xml:space="preserve">          定期預金</t>
  </si>
  <si>
    <t xml:space="preserve">        基本財産合計</t>
  </si>
  <si>
    <t xml:space="preserve">    (2) 特定資産</t>
  </si>
  <si>
    <t xml:space="preserve">          退職給付引当資産</t>
  </si>
  <si>
    <t xml:space="preserve">          固定資産償却引当資産</t>
  </si>
  <si>
    <t xml:space="preserve">          退職給与積立資産</t>
  </si>
  <si>
    <t xml:space="preserve">          周年行事積立資産</t>
  </si>
  <si>
    <t xml:space="preserve">          事業安定積立資産</t>
  </si>
  <si>
    <t xml:space="preserve">        特定資産合計</t>
  </si>
  <si>
    <t xml:space="preserve">    (3) その他固定資産</t>
  </si>
  <si>
    <t xml:space="preserve">          構築物</t>
  </si>
  <si>
    <t xml:space="preserve">          造作工事</t>
  </si>
  <si>
    <t xml:space="preserve">          車両運搬具</t>
  </si>
  <si>
    <t xml:space="preserve">          什器備品</t>
  </si>
  <si>
    <t xml:space="preserve">          電話加入権</t>
  </si>
  <si>
    <t xml:space="preserve">          保証金</t>
  </si>
  <si>
    <t xml:space="preserve">          ソフトウェア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</si>
  <si>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</si>
  <si>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</si>
  <si>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</si>
  <si>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</si>
  <si>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</si>
  <si>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未払金</t>
  </si>
  <si>
    <t xml:space="preserve">          前受金</t>
  </si>
  <si>
    <t xml:space="preserve">          預り金</t>
  </si>
  <si>
    <t xml:space="preserve">        流動負債合計</t>
  </si>
  <si>
    <t xml:space="preserve">  ２．固定負債</t>
  </si>
  <si>
    <t xml:space="preserve">          退職給付引当金</t>
  </si>
  <si>
    <t xml:space="preserve">        固定負債合計</t>
  </si>
  <si>
    <t xml:space="preserve">        負債合計</t>
  </si>
  <si>
    <t>Ⅲ　正味財産の部</t>
  </si>
  <si>
    <t xml:space="preserve">  １．基金</t>
  </si>
  <si>
    <t xml:space="preserve">          基金</t>
  </si>
  <si>
    <t xml:space="preserve">  ２．指定正味財産</t>
  </si>
  <si>
    <t xml:space="preserve">        指定正味財産合計</t>
  </si>
  <si>
    <t xml:space="preserve">  ３．一般正味財産</t>
  </si>
  <si>
    <t xml:space="preserve">    (1)代替基金</t>
  </si>
  <si>
    <t xml:space="preserve">    (2)その他一般正味財産</t>
  </si>
  <si>
    <t xml:space="preserve">        一般正味財産合計</t>
  </si>
  <si>
    <t xml:space="preserve">        （うち特定資産への充当額）</t>
  </si>
  <si>
    <t xml:space="preserve">        正味財産合計</t>
  </si>
  <si>
    <t xml:space="preserve">        負債及び正味財産合計</t>
  </si>
  <si>
    <t/>
  </si>
  <si>
    <t xml:space="preserve">        （うち基本財産への充当額）</t>
    <rPh sb="11" eb="13">
      <t>キホン</t>
    </rPh>
    <rPh sb="13" eb="15">
      <t>ザイサン</t>
    </rPh>
    <phoneticPr fontId="2"/>
  </si>
  <si>
    <t>令和３年３月３１」日現在</t>
    <rPh sb="0" eb="2">
      <t>レイワ</t>
    </rPh>
    <rPh sb="3" eb="4">
      <t>ネン</t>
    </rPh>
    <phoneticPr fontId="2"/>
  </si>
  <si>
    <t>　　　　　未収金</t>
    <rPh sb="5" eb="8">
      <t>ミシュウキン</t>
    </rPh>
    <phoneticPr fontId="2"/>
  </si>
  <si>
    <t>令和４年３月３１日現在</t>
    <rPh sb="0" eb="2">
      <t>レイワ</t>
    </rPh>
    <rPh sb="3" eb="4">
      <t>ネン</t>
    </rPh>
    <phoneticPr fontId="2"/>
  </si>
  <si>
    <t>令和5年３月３１日現在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</si>
</sst>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b/>
      <u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0" fillId="0" borderId="5" xfId="0" applyBorder="1">
      <alignment vertical="center"/>
    </xf>
    <xf numFmtId="176" fontId="3" fillId="0" borderId="1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176" fontId="3" fillId="0" borderId="9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zoomScaleNormal="100" workbookViewId="0">
      <selection activeCell="B55" sqref="B55"/>
    </sheetView>
  </sheetViews>
  <sheetFormatPr defaultRowHeight="13.5" x14ac:dyDescent="0.15"/>
  <cols>
    <col min="1" max="1" width="35.625" customWidth="1"/>
    <col min="2" max="4" width="18.625" customWidth="1"/>
  </cols>
  <sheetData>
    <row r="1" spans="1:6" ht="26.25" customHeight="1" x14ac:dyDescent="0.15">
      <c r="A1" s="18" t="s">
        <v>0</v>
      </c>
      <c r="B1" s="18"/>
      <c r="C1" s="18"/>
      <c r="D1" s="18"/>
    </row>
    <row r="2" spans="1:6" ht="14.25" customHeight="1" x14ac:dyDescent="0.15">
      <c r="A2" s="19" t="s">
        <v>59</v>
      </c>
      <c r="B2" s="19"/>
      <c r="C2" s="19"/>
      <c r="D2" s="19"/>
    </row>
    <row r="3" spans="1:6" ht="15" customHeight="1" x14ac:dyDescent="0.15">
      <c r="A3" s="1"/>
      <c r="B3" s="20" t="s">
        <v>1</v>
      </c>
      <c r="C3" s="20"/>
      <c r="D3" s="20"/>
    </row>
    <row r="4" spans="1:6" ht="15" customHeight="1" x14ac:dyDescent="0.15">
      <c r="A4" s="2" t="s">
        <v>2</v>
      </c>
      <c r="B4" s="2" t="s">
        <v>3</v>
      </c>
      <c r="C4" s="2" t="s">
        <v>4</v>
      </c>
      <c r="D4" s="3" t="s">
        <v>5</v>
      </c>
    </row>
    <row r="5" spans="1:6" ht="15" customHeight="1" x14ac:dyDescent="0.15">
      <c r="A5" s="4" t="s">
        <v>6</v>
      </c>
      <c r="B5" s="5"/>
      <c r="C5" s="5"/>
      <c r="D5" s="6"/>
      <c r="E5" s="16"/>
      <c r="F5" s="17"/>
    </row>
    <row r="6" spans="1:6" ht="15" customHeight="1" x14ac:dyDescent="0.15">
      <c r="A6" s="7" t="s">
        <v>7</v>
      </c>
      <c r="B6" s="8"/>
      <c r="C6" s="8"/>
      <c r="D6" s="9"/>
      <c r="E6" s="16"/>
      <c r="F6" s="17"/>
    </row>
    <row r="7" spans="1:6" ht="15" customHeight="1" x14ac:dyDescent="0.15">
      <c r="A7" s="7" t="s">
        <v>8</v>
      </c>
      <c r="B7" s="8">
        <v>26644398</v>
      </c>
      <c r="C7" s="8">
        <v>17715520</v>
      </c>
      <c r="D7" s="9">
        <f>SUM(B7-C7)</f>
        <v>8928878</v>
      </c>
      <c r="E7" s="16"/>
      <c r="F7" s="17"/>
    </row>
    <row r="8" spans="1:6" ht="15" customHeight="1" x14ac:dyDescent="0.15">
      <c r="A8" s="7" t="s">
        <v>9</v>
      </c>
      <c r="B8" s="8">
        <v>845082</v>
      </c>
      <c r="C8" s="8">
        <v>773499</v>
      </c>
      <c r="D8" s="9">
        <f>SUM(B8-C8)</f>
        <v>71583</v>
      </c>
      <c r="E8" s="10"/>
    </row>
    <row r="9" spans="1:6" ht="15" customHeight="1" x14ac:dyDescent="0.15">
      <c r="A9" s="7" t="s">
        <v>60</v>
      </c>
      <c r="B9" s="8">
        <v>350000</v>
      </c>
      <c r="C9" s="8">
        <v>0</v>
      </c>
      <c r="D9" s="9">
        <f>SUM(B9-C9)</f>
        <v>350000</v>
      </c>
      <c r="E9" s="10"/>
    </row>
    <row r="10" spans="1:6" ht="15" customHeight="1" x14ac:dyDescent="0.15">
      <c r="A10" s="7" t="s">
        <v>10</v>
      </c>
      <c r="B10" s="8">
        <v>-341820</v>
      </c>
      <c r="C10" s="8">
        <v>-138000</v>
      </c>
      <c r="D10" s="9">
        <f t="shared" ref="D10:D57" si="0">SUM(B10-C10)</f>
        <v>-203820</v>
      </c>
      <c r="E10" s="10"/>
    </row>
    <row r="11" spans="1:6" ht="15" customHeight="1" x14ac:dyDescent="0.15">
      <c r="A11" s="7" t="s">
        <v>11</v>
      </c>
      <c r="B11" s="8">
        <v>3293563</v>
      </c>
      <c r="C11" s="8">
        <v>1485168</v>
      </c>
      <c r="D11" s="9">
        <f>SUM(B11-C11)</f>
        <v>1808395</v>
      </c>
      <c r="E11" s="10"/>
    </row>
    <row r="12" spans="1:6" ht="15" customHeight="1" x14ac:dyDescent="0.15">
      <c r="A12" s="7" t="s">
        <v>12</v>
      </c>
      <c r="B12" s="11">
        <f>SUM(B7:B11)</f>
        <v>30791223</v>
      </c>
      <c r="C12" s="11">
        <f>SUM(C7:C11)</f>
        <v>19836187</v>
      </c>
      <c r="D12" s="9">
        <f>SUM(B12-C12)</f>
        <v>10955036</v>
      </c>
      <c r="E12" s="16"/>
      <c r="F12" s="17"/>
    </row>
    <row r="13" spans="1:6" ht="15" customHeight="1" x14ac:dyDescent="0.15">
      <c r="A13" s="7" t="s">
        <v>13</v>
      </c>
      <c r="B13" s="5"/>
      <c r="C13" s="5"/>
      <c r="D13" s="9">
        <f t="shared" si="0"/>
        <v>0</v>
      </c>
      <c r="E13" s="16"/>
      <c r="F13" s="17"/>
    </row>
    <row r="14" spans="1:6" ht="15" customHeight="1" x14ac:dyDescent="0.15">
      <c r="A14" s="7" t="s">
        <v>14</v>
      </c>
      <c r="B14" s="8"/>
      <c r="C14" s="8"/>
      <c r="D14" s="9">
        <f t="shared" si="0"/>
        <v>0</v>
      </c>
      <c r="E14" s="16"/>
      <c r="F14" s="17"/>
    </row>
    <row r="15" spans="1:6" ht="15" customHeight="1" x14ac:dyDescent="0.15">
      <c r="A15" s="7" t="s">
        <v>15</v>
      </c>
      <c r="B15" s="8">
        <v>5000000</v>
      </c>
      <c r="C15" s="8">
        <v>5000000</v>
      </c>
      <c r="D15" s="9">
        <f t="shared" si="0"/>
        <v>0</v>
      </c>
      <c r="E15" s="10"/>
    </row>
    <row r="16" spans="1:6" ht="15" customHeight="1" x14ac:dyDescent="0.15">
      <c r="A16" s="7" t="s">
        <v>16</v>
      </c>
      <c r="B16" s="11">
        <f>B15</f>
        <v>5000000</v>
      </c>
      <c r="C16" s="11">
        <f>C15</f>
        <v>5000000</v>
      </c>
      <c r="D16" s="9">
        <f t="shared" si="0"/>
        <v>0</v>
      </c>
      <c r="E16" s="16"/>
      <c r="F16" s="17"/>
    </row>
    <row r="17" spans="1:6" ht="15" customHeight="1" x14ac:dyDescent="0.15">
      <c r="A17" s="7" t="s">
        <v>17</v>
      </c>
      <c r="B17" s="5"/>
      <c r="C17" s="5"/>
      <c r="D17" s="9">
        <f t="shared" si="0"/>
        <v>0</v>
      </c>
      <c r="E17" s="16"/>
      <c r="F17" s="17"/>
    </row>
    <row r="18" spans="1:6" ht="15" customHeight="1" x14ac:dyDescent="0.15">
      <c r="A18" s="7" t="s">
        <v>18</v>
      </c>
      <c r="B18" s="8">
        <v>1323000</v>
      </c>
      <c r="C18" s="8">
        <v>1323000</v>
      </c>
      <c r="D18" s="9">
        <f t="shared" si="0"/>
        <v>0</v>
      </c>
      <c r="E18" s="10"/>
    </row>
    <row r="19" spans="1:6" ht="15" customHeight="1" x14ac:dyDescent="0.15">
      <c r="A19" s="7" t="s">
        <v>19</v>
      </c>
      <c r="B19" s="8">
        <v>11990486</v>
      </c>
      <c r="C19" s="8">
        <v>11990486</v>
      </c>
      <c r="D19" s="9">
        <f t="shared" si="0"/>
        <v>0</v>
      </c>
      <c r="E19" s="10"/>
    </row>
    <row r="20" spans="1:6" ht="15" customHeight="1" x14ac:dyDescent="0.15">
      <c r="A20" s="7" t="s">
        <v>20</v>
      </c>
      <c r="B20" s="8">
        <v>648435</v>
      </c>
      <c r="C20" s="8">
        <v>592455</v>
      </c>
      <c r="D20" s="9">
        <f t="shared" si="0"/>
        <v>55980</v>
      </c>
      <c r="E20" s="10"/>
    </row>
    <row r="21" spans="1:6" ht="15" customHeight="1" x14ac:dyDescent="0.15">
      <c r="A21" s="7" t="s">
        <v>21</v>
      </c>
      <c r="B21" s="8">
        <v>2500000</v>
      </c>
      <c r="C21" s="8">
        <v>2000000</v>
      </c>
      <c r="D21" s="9">
        <f t="shared" si="0"/>
        <v>500000</v>
      </c>
      <c r="E21" s="10"/>
    </row>
    <row r="22" spans="1:6" ht="15" customHeight="1" x14ac:dyDescent="0.15">
      <c r="A22" s="7" t="s">
        <v>22</v>
      </c>
      <c r="B22" s="8">
        <v>15000000</v>
      </c>
      <c r="C22" s="8">
        <v>12000000</v>
      </c>
      <c r="D22" s="9">
        <f t="shared" si="0"/>
        <v>3000000</v>
      </c>
      <c r="E22" s="10"/>
    </row>
    <row r="23" spans="1:6" ht="15" customHeight="1" x14ac:dyDescent="0.15">
      <c r="A23" s="7" t="s">
        <v>23</v>
      </c>
      <c r="B23" s="11">
        <f>SUM(B18:B22)</f>
        <v>31461921</v>
      </c>
      <c r="C23" s="11">
        <f>SUM(C18:C22)</f>
        <v>27905941</v>
      </c>
      <c r="D23" s="9">
        <f t="shared" si="0"/>
        <v>3555980</v>
      </c>
      <c r="E23" s="16"/>
      <c r="F23" s="17"/>
    </row>
    <row r="24" spans="1:6" ht="15" customHeight="1" x14ac:dyDescent="0.15">
      <c r="A24" s="7" t="s">
        <v>24</v>
      </c>
      <c r="B24" s="5"/>
      <c r="C24" s="5"/>
      <c r="D24" s="9">
        <f t="shared" si="0"/>
        <v>0</v>
      </c>
      <c r="E24" s="16"/>
      <c r="F24" s="17"/>
    </row>
    <row r="25" spans="1:6" ht="15" customHeight="1" x14ac:dyDescent="0.15">
      <c r="A25" s="7" t="s">
        <v>25</v>
      </c>
      <c r="B25" s="8">
        <v>297727</v>
      </c>
      <c r="C25" s="8">
        <v>397897</v>
      </c>
      <c r="D25" s="9">
        <f t="shared" si="0"/>
        <v>-100170</v>
      </c>
      <c r="E25" s="10"/>
    </row>
    <row r="26" spans="1:6" ht="15" customHeight="1" x14ac:dyDescent="0.15">
      <c r="A26" s="7" t="s">
        <v>26</v>
      </c>
      <c r="B26" s="8">
        <v>1</v>
      </c>
      <c r="C26" s="8">
        <v>1</v>
      </c>
      <c r="D26" s="9">
        <f t="shared" si="0"/>
        <v>0</v>
      </c>
      <c r="E26" s="10"/>
    </row>
    <row r="27" spans="1:6" ht="15" customHeight="1" x14ac:dyDescent="0.15">
      <c r="A27" s="7" t="s">
        <v>27</v>
      </c>
      <c r="B27" s="8">
        <v>0</v>
      </c>
      <c r="C27" s="8">
        <v>0</v>
      </c>
      <c r="D27" s="9">
        <f t="shared" si="0"/>
        <v>0</v>
      </c>
      <c r="E27" s="10"/>
    </row>
    <row r="28" spans="1:6" ht="15" customHeight="1" x14ac:dyDescent="0.15">
      <c r="A28" s="7" t="s">
        <v>28</v>
      </c>
      <c r="B28" s="8">
        <v>337020</v>
      </c>
      <c r="C28" s="8">
        <v>465972</v>
      </c>
      <c r="D28" s="9">
        <f t="shared" si="0"/>
        <v>-128952</v>
      </c>
      <c r="E28" s="10"/>
    </row>
    <row r="29" spans="1:6" ht="15" customHeight="1" x14ac:dyDescent="0.15">
      <c r="A29" s="7" t="s">
        <v>29</v>
      </c>
      <c r="B29" s="8">
        <v>72800</v>
      </c>
      <c r="C29" s="8">
        <v>72800</v>
      </c>
      <c r="D29" s="9">
        <f t="shared" si="0"/>
        <v>0</v>
      </c>
      <c r="E29" s="10"/>
    </row>
    <row r="30" spans="1:6" ht="15" customHeight="1" x14ac:dyDescent="0.15">
      <c r="A30" s="7" t="s">
        <v>30</v>
      </c>
      <c r="B30" s="8">
        <v>3000000</v>
      </c>
      <c r="C30" s="8">
        <v>3000000</v>
      </c>
      <c r="D30" s="9">
        <f t="shared" si="0"/>
        <v>0</v>
      </c>
      <c r="E30" s="10"/>
    </row>
    <row r="31" spans="1:6" ht="15" customHeight="1" x14ac:dyDescent="0.15">
      <c r="A31" s="7" t="s">
        <v>31</v>
      </c>
      <c r="B31" s="8">
        <v>302403</v>
      </c>
      <c r="C31" s="8">
        <v>432003</v>
      </c>
      <c r="D31" s="9">
        <f t="shared" si="0"/>
        <v>-129600</v>
      </c>
      <c r="E31" s="10"/>
    </row>
    <row r="32" spans="1:6" ht="15" customHeight="1" x14ac:dyDescent="0.15">
      <c r="A32" s="7" t="s">
        <v>32</v>
      </c>
      <c r="B32" s="11">
        <f>SUM(B25:B31)</f>
        <v>4009951</v>
      </c>
      <c r="C32" s="11">
        <f>SUM(C25:C31)</f>
        <v>4368673</v>
      </c>
      <c r="D32" s="9">
        <f t="shared" si="0"/>
        <v>-358722</v>
      </c>
      <c r="E32" s="16"/>
      <c r="F32" s="17"/>
    </row>
    <row r="33" spans="1:6" ht="15" customHeight="1" x14ac:dyDescent="0.15">
      <c r="A33" s="7" t="s">
        <v>33</v>
      </c>
      <c r="B33" s="11">
        <f>SUM(B16+B23+B32)</f>
        <v>40471872</v>
      </c>
      <c r="C33" s="11">
        <f>SUM(C16+C23+C32)</f>
        <v>37274614</v>
      </c>
      <c r="D33" s="9">
        <f t="shared" si="0"/>
        <v>3197258</v>
      </c>
      <c r="E33" s="16"/>
      <c r="F33" s="17"/>
    </row>
    <row r="34" spans="1:6" ht="15" customHeight="1" x14ac:dyDescent="0.15">
      <c r="A34" s="7" t="s">
        <v>34</v>
      </c>
      <c r="B34" s="11">
        <f>SUM(B12+B33)</f>
        <v>71263095</v>
      </c>
      <c r="C34" s="11">
        <f>SUM(C12+C33)</f>
        <v>57110801</v>
      </c>
      <c r="D34" s="9">
        <f t="shared" si="0"/>
        <v>14152294</v>
      </c>
      <c r="E34" s="16"/>
      <c r="F34" s="17"/>
    </row>
    <row r="35" spans="1:6" ht="15" customHeight="1" x14ac:dyDescent="0.15">
      <c r="A35" s="7" t="s">
        <v>35</v>
      </c>
      <c r="B35" s="5"/>
      <c r="C35" s="5"/>
      <c r="D35" s="9">
        <f t="shared" si="0"/>
        <v>0</v>
      </c>
      <c r="E35" s="16"/>
      <c r="F35" s="17"/>
    </row>
    <row r="36" spans="1:6" ht="15" customHeight="1" x14ac:dyDescent="0.15">
      <c r="A36" s="7" t="s">
        <v>36</v>
      </c>
      <c r="B36" s="8"/>
      <c r="C36" s="8"/>
      <c r="D36" s="9">
        <f t="shared" si="0"/>
        <v>0</v>
      </c>
      <c r="E36" s="16"/>
      <c r="F36" s="17"/>
    </row>
    <row r="37" spans="1:6" ht="15" customHeight="1" x14ac:dyDescent="0.15">
      <c r="A37" s="7" t="s">
        <v>37</v>
      </c>
      <c r="B37" s="8">
        <v>481558</v>
      </c>
      <c r="C37" s="8">
        <v>703626</v>
      </c>
      <c r="D37" s="9">
        <f t="shared" si="0"/>
        <v>-222068</v>
      </c>
      <c r="E37" s="10"/>
    </row>
    <row r="38" spans="1:6" ht="15" customHeight="1" x14ac:dyDescent="0.15">
      <c r="A38" s="7" t="s">
        <v>38</v>
      </c>
      <c r="B38" s="8">
        <v>0</v>
      </c>
      <c r="C38" s="8">
        <v>27000</v>
      </c>
      <c r="D38" s="9">
        <f t="shared" si="0"/>
        <v>-27000</v>
      </c>
      <c r="E38" s="10"/>
    </row>
    <row r="39" spans="1:6" ht="15" customHeight="1" x14ac:dyDescent="0.15">
      <c r="A39" s="7" t="s">
        <v>39</v>
      </c>
      <c r="B39" s="8">
        <v>26747</v>
      </c>
      <c r="C39" s="8">
        <v>26747</v>
      </c>
      <c r="D39" s="9">
        <f t="shared" si="0"/>
        <v>0</v>
      </c>
      <c r="E39" s="10"/>
    </row>
    <row r="40" spans="1:6" ht="15" customHeight="1" x14ac:dyDescent="0.15">
      <c r="A40" s="7" t="s">
        <v>40</v>
      </c>
      <c r="B40" s="11">
        <f>SUM(B37:B39)</f>
        <v>508305</v>
      </c>
      <c r="C40" s="11">
        <f>SUM(C37:C39)</f>
        <v>757373</v>
      </c>
      <c r="D40" s="9">
        <f t="shared" si="0"/>
        <v>-249068</v>
      </c>
      <c r="E40" s="16"/>
      <c r="F40" s="17"/>
    </row>
    <row r="41" spans="1:6" ht="15" customHeight="1" x14ac:dyDescent="0.15">
      <c r="A41" s="7" t="s">
        <v>41</v>
      </c>
      <c r="B41" s="5"/>
      <c r="C41" s="5"/>
      <c r="D41" s="9">
        <f t="shared" si="0"/>
        <v>0</v>
      </c>
      <c r="E41" s="16"/>
      <c r="F41" s="17"/>
    </row>
    <row r="42" spans="1:6" ht="15" customHeight="1" x14ac:dyDescent="0.15">
      <c r="A42" s="7" t="s">
        <v>42</v>
      </c>
      <c r="B42" s="8">
        <v>1530000</v>
      </c>
      <c r="C42" s="8">
        <v>1323000</v>
      </c>
      <c r="D42" s="9">
        <f t="shared" si="0"/>
        <v>207000</v>
      </c>
      <c r="E42" s="10"/>
    </row>
    <row r="43" spans="1:6" ht="15" customHeight="1" x14ac:dyDescent="0.15">
      <c r="A43" s="7" t="s">
        <v>43</v>
      </c>
      <c r="B43" s="11">
        <f>B42</f>
        <v>1530000</v>
      </c>
      <c r="C43" s="11">
        <f>C42</f>
        <v>1323000</v>
      </c>
      <c r="D43" s="9">
        <f t="shared" si="0"/>
        <v>207000</v>
      </c>
      <c r="E43" s="16"/>
      <c r="F43" s="17"/>
    </row>
    <row r="44" spans="1:6" ht="15" customHeight="1" x14ac:dyDescent="0.15">
      <c r="A44" s="7" t="s">
        <v>44</v>
      </c>
      <c r="B44" s="11">
        <f>SUM(B40+B43)</f>
        <v>2038305</v>
      </c>
      <c r="C44" s="11">
        <f>SUM(C40+C43)</f>
        <v>2080373</v>
      </c>
      <c r="D44" s="9">
        <f t="shared" si="0"/>
        <v>-42068</v>
      </c>
      <c r="E44" s="16"/>
      <c r="F44" s="17"/>
    </row>
    <row r="45" spans="1:6" ht="15" customHeight="1" x14ac:dyDescent="0.15">
      <c r="A45" s="7" t="s">
        <v>45</v>
      </c>
      <c r="B45" s="5"/>
      <c r="C45" s="5"/>
      <c r="D45" s="9">
        <f t="shared" si="0"/>
        <v>0</v>
      </c>
      <c r="E45" s="16"/>
      <c r="F45" s="17"/>
    </row>
    <row r="46" spans="1:6" ht="15" customHeight="1" x14ac:dyDescent="0.15">
      <c r="A46" s="7" t="s">
        <v>46</v>
      </c>
      <c r="B46" s="8"/>
      <c r="C46" s="8"/>
      <c r="D46" s="9">
        <f t="shared" si="0"/>
        <v>0</v>
      </c>
      <c r="E46" s="16"/>
      <c r="F46" s="17"/>
    </row>
    <row r="47" spans="1:6" ht="15" customHeight="1" x14ac:dyDescent="0.15">
      <c r="A47" s="7" t="s">
        <v>47</v>
      </c>
      <c r="B47" s="8">
        <v>0</v>
      </c>
      <c r="C47" s="8">
        <v>0</v>
      </c>
      <c r="D47" s="9">
        <f t="shared" si="0"/>
        <v>0</v>
      </c>
      <c r="E47" s="16"/>
      <c r="F47" s="17"/>
    </row>
    <row r="48" spans="1:6" ht="15" customHeight="1" x14ac:dyDescent="0.15">
      <c r="A48" s="7" t="s">
        <v>48</v>
      </c>
      <c r="B48" s="5"/>
      <c r="C48" s="5"/>
      <c r="D48" s="9">
        <f t="shared" si="0"/>
        <v>0</v>
      </c>
      <c r="E48" s="16"/>
      <c r="F48" s="17"/>
    </row>
    <row r="49" spans="1:6" ht="15" customHeight="1" x14ac:dyDescent="0.15">
      <c r="A49" s="7" t="s">
        <v>49</v>
      </c>
      <c r="B49" s="8">
        <v>0</v>
      </c>
      <c r="C49" s="8">
        <v>0</v>
      </c>
      <c r="D49" s="9">
        <f t="shared" si="0"/>
        <v>0</v>
      </c>
      <c r="E49" s="16"/>
      <c r="F49" s="17"/>
    </row>
    <row r="50" spans="1:6" ht="15" customHeight="1" x14ac:dyDescent="0.15">
      <c r="A50" s="7" t="s">
        <v>50</v>
      </c>
      <c r="B50" s="5"/>
      <c r="C50" s="5"/>
      <c r="D50" s="9">
        <f t="shared" si="0"/>
        <v>0</v>
      </c>
      <c r="E50" s="16"/>
      <c r="F50" s="17"/>
    </row>
    <row r="51" spans="1:6" ht="15" customHeight="1" x14ac:dyDescent="0.15">
      <c r="A51" s="7" t="s">
        <v>51</v>
      </c>
      <c r="B51" s="8">
        <v>0</v>
      </c>
      <c r="C51" s="8">
        <v>0</v>
      </c>
      <c r="D51" s="9">
        <f t="shared" si="0"/>
        <v>0</v>
      </c>
      <c r="E51" s="16"/>
      <c r="F51" s="17"/>
    </row>
    <row r="52" spans="1:6" ht="15" customHeight="1" x14ac:dyDescent="0.15">
      <c r="A52" s="7" t="s">
        <v>52</v>
      </c>
      <c r="B52" s="8">
        <f>SUM(B34-B44)</f>
        <v>69224790</v>
      </c>
      <c r="C52" s="8">
        <f>SUM(C34-C44)</f>
        <v>55030428</v>
      </c>
      <c r="D52" s="9">
        <f t="shared" si="0"/>
        <v>14194362</v>
      </c>
      <c r="E52" s="16"/>
      <c r="F52" s="17"/>
    </row>
    <row r="53" spans="1:6" ht="15" customHeight="1" x14ac:dyDescent="0.15">
      <c r="A53" s="7" t="s">
        <v>53</v>
      </c>
      <c r="B53" s="5">
        <v>69263795</v>
      </c>
      <c r="C53" s="5">
        <v>55030428</v>
      </c>
      <c r="D53" s="9">
        <f t="shared" si="0"/>
        <v>14233367</v>
      </c>
      <c r="E53" s="16"/>
      <c r="F53" s="17"/>
    </row>
    <row r="54" spans="1:6" ht="15" customHeight="1" x14ac:dyDescent="0.15">
      <c r="A54" s="7" t="s">
        <v>58</v>
      </c>
      <c r="B54" s="8">
        <v>5000000</v>
      </c>
      <c r="C54" s="8">
        <v>5000000</v>
      </c>
      <c r="D54" s="9">
        <f t="shared" si="0"/>
        <v>0</v>
      </c>
      <c r="E54" s="10"/>
    </row>
    <row r="55" spans="1:6" ht="15" customHeight="1" x14ac:dyDescent="0.15">
      <c r="A55" s="7" t="s">
        <v>54</v>
      </c>
      <c r="B55" s="8">
        <f>+B23-B18</f>
        <v>30138921</v>
      </c>
      <c r="C55" s="8">
        <f>+C23-C18</f>
        <v>26582941</v>
      </c>
      <c r="D55" s="9">
        <f t="shared" si="0"/>
        <v>3555980</v>
      </c>
      <c r="E55" s="10"/>
    </row>
    <row r="56" spans="1:6" ht="15" customHeight="1" x14ac:dyDescent="0.15">
      <c r="A56" s="7" t="s">
        <v>55</v>
      </c>
      <c r="B56" s="11">
        <f>+B52</f>
        <v>69224790</v>
      </c>
      <c r="C56" s="11">
        <f>+C52</f>
        <v>55030428</v>
      </c>
      <c r="D56" s="9">
        <f t="shared" si="0"/>
        <v>14194362</v>
      </c>
      <c r="E56" s="16"/>
      <c r="F56" s="17"/>
    </row>
    <row r="57" spans="1:6" ht="15" customHeight="1" x14ac:dyDescent="0.15">
      <c r="A57" s="12" t="s">
        <v>56</v>
      </c>
      <c r="B57" s="11">
        <f>+B56+B44</f>
        <v>71263095</v>
      </c>
      <c r="C57" s="11">
        <f>+C56+C44</f>
        <v>57110801</v>
      </c>
      <c r="D57" s="15">
        <f t="shared" si="0"/>
        <v>14152294</v>
      </c>
      <c r="E57" s="16"/>
      <c r="F57" s="17"/>
    </row>
    <row r="58" spans="1:6" ht="6.75" customHeight="1" x14ac:dyDescent="0.15">
      <c r="A58" s="13" t="s">
        <v>57</v>
      </c>
      <c r="B58" s="14"/>
      <c r="C58" s="14"/>
      <c r="D58" s="14"/>
    </row>
  </sheetData>
  <mergeCells count="33">
    <mergeCell ref="E23:F23"/>
    <mergeCell ref="A1:D1"/>
    <mergeCell ref="A2:D2"/>
    <mergeCell ref="B3:D3"/>
    <mergeCell ref="E5:F5"/>
    <mergeCell ref="E6:F6"/>
    <mergeCell ref="E7:F7"/>
    <mergeCell ref="E12:F12"/>
    <mergeCell ref="E13:F13"/>
    <mergeCell ref="E14:F14"/>
    <mergeCell ref="E16:F16"/>
    <mergeCell ref="E17:F17"/>
    <mergeCell ref="E46:F46"/>
    <mergeCell ref="E24:F24"/>
    <mergeCell ref="E32:F32"/>
    <mergeCell ref="E33:F33"/>
    <mergeCell ref="E34:F34"/>
    <mergeCell ref="E35:F35"/>
    <mergeCell ref="E36:F36"/>
    <mergeCell ref="E40:F40"/>
    <mergeCell ref="E41:F41"/>
    <mergeCell ref="E43:F43"/>
    <mergeCell ref="E44:F44"/>
    <mergeCell ref="E45:F45"/>
    <mergeCell ref="E53:F53"/>
    <mergeCell ref="E56:F56"/>
    <mergeCell ref="E57:F57"/>
    <mergeCell ref="E47:F47"/>
    <mergeCell ref="E48:F48"/>
    <mergeCell ref="E49:F49"/>
    <mergeCell ref="E50:F50"/>
    <mergeCell ref="E51:F51"/>
    <mergeCell ref="E52:F52"/>
  </mergeCells>
  <phoneticPr fontId="2"/>
  <printOptions horizontalCentered="1"/>
  <pageMargins left="0.47244094488188981" right="0.47244094488188981" top="0.44" bottom="0.12" header="0.26" footer="0.17"/>
  <pageSetup paperSize="9" fitToHeight="0" orientation="portrait" horizontalDpi="0" verticalDpi="0" r:id="rId1"/>
  <rowBreaks count="1" manualBreakCount="1">
    <brk id="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EC8B-51E7-4076-AE69-D1039A71ED87}">
  <sheetPr>
    <pageSetUpPr fitToPage="1"/>
  </sheetPr>
  <dimension ref="A1:F58"/>
  <sheetViews>
    <sheetView zoomScaleNormal="100" workbookViewId="0">
      <selection activeCell="H12" sqref="H12"/>
    </sheetView>
  </sheetViews>
  <sheetFormatPr defaultRowHeight="13.5" x14ac:dyDescent="0.15"/>
  <cols>
    <col min="1" max="1" width="35.625" customWidth="1"/>
    <col min="2" max="4" width="18.625" customWidth="1"/>
  </cols>
  <sheetData>
    <row r="1" spans="1:6" ht="26.25" customHeight="1" x14ac:dyDescent="0.15">
      <c r="A1" s="18" t="s">
        <v>0</v>
      </c>
      <c r="B1" s="18"/>
      <c r="C1" s="18"/>
      <c r="D1" s="18"/>
    </row>
    <row r="2" spans="1:6" ht="14.25" customHeight="1" x14ac:dyDescent="0.15">
      <c r="A2" s="19" t="s">
        <v>61</v>
      </c>
      <c r="B2" s="19"/>
      <c r="C2" s="19"/>
      <c r="D2" s="19"/>
    </row>
    <row r="3" spans="1:6" ht="15" customHeight="1" x14ac:dyDescent="0.15">
      <c r="A3" s="1"/>
      <c r="B3" s="20" t="s">
        <v>1</v>
      </c>
      <c r="C3" s="20"/>
      <c r="D3" s="20"/>
    </row>
    <row r="4" spans="1:6" ht="15" customHeight="1" x14ac:dyDescent="0.15">
      <c r="A4" s="2" t="s">
        <v>2</v>
      </c>
      <c r="B4" s="2" t="s">
        <v>3</v>
      </c>
      <c r="C4" s="2" t="s">
        <v>4</v>
      </c>
      <c r="D4" s="3" t="s">
        <v>5</v>
      </c>
    </row>
    <row r="5" spans="1:6" ht="15" customHeight="1" x14ac:dyDescent="0.15">
      <c r="A5" s="4" t="s">
        <v>6</v>
      </c>
      <c r="B5" s="5"/>
      <c r="C5" s="5"/>
      <c r="D5" s="6"/>
      <c r="E5" s="16"/>
      <c r="F5" s="17"/>
    </row>
    <row r="6" spans="1:6" ht="15" customHeight="1" x14ac:dyDescent="0.15">
      <c r="A6" s="7" t="s">
        <v>7</v>
      </c>
      <c r="B6" s="8"/>
      <c r="C6" s="8"/>
      <c r="D6" s="9"/>
      <c r="E6" s="16"/>
      <c r="F6" s="17"/>
    </row>
    <row r="7" spans="1:6" ht="15" customHeight="1" x14ac:dyDescent="0.15">
      <c r="A7" s="7" t="s">
        <v>8</v>
      </c>
      <c r="B7" s="8">
        <v>26720197</v>
      </c>
      <c r="C7" s="8">
        <v>26644398</v>
      </c>
      <c r="D7" s="9">
        <f>SUM(B7-C7)</f>
        <v>75799</v>
      </c>
      <c r="E7" s="16"/>
      <c r="F7" s="17"/>
    </row>
    <row r="8" spans="1:6" ht="15" customHeight="1" x14ac:dyDescent="0.15">
      <c r="A8" s="7" t="s">
        <v>9</v>
      </c>
      <c r="B8" s="8">
        <v>635332</v>
      </c>
      <c r="C8" s="8">
        <v>845082</v>
      </c>
      <c r="D8" s="9">
        <f>SUM(B8-C8)</f>
        <v>-209750</v>
      </c>
      <c r="E8" s="10"/>
    </row>
    <row r="9" spans="1:6" ht="15" customHeight="1" x14ac:dyDescent="0.15">
      <c r="A9" s="7" t="s">
        <v>60</v>
      </c>
      <c r="B9" s="8">
        <v>0</v>
      </c>
      <c r="C9" s="8">
        <v>350000</v>
      </c>
      <c r="D9" s="9">
        <f>SUM(B9-C9)</f>
        <v>-350000</v>
      </c>
      <c r="E9" s="10"/>
    </row>
    <row r="10" spans="1:6" ht="15" customHeight="1" x14ac:dyDescent="0.15">
      <c r="A10" s="7" t="s">
        <v>10</v>
      </c>
      <c r="B10" s="8">
        <v>-138000</v>
      </c>
      <c r="C10" s="8">
        <v>-341820</v>
      </c>
      <c r="D10" s="9">
        <f t="shared" ref="D10:D57" si="0">SUM(B10-C10)</f>
        <v>203820</v>
      </c>
      <c r="E10" s="10"/>
    </row>
    <row r="11" spans="1:6" ht="15" customHeight="1" x14ac:dyDescent="0.15">
      <c r="A11" s="7" t="s">
        <v>11</v>
      </c>
      <c r="B11" s="8">
        <v>4334772</v>
      </c>
      <c r="C11" s="8">
        <v>3293563</v>
      </c>
      <c r="D11" s="9">
        <f>SUM(B11-C11)</f>
        <v>1041209</v>
      </c>
      <c r="E11" s="10"/>
    </row>
    <row r="12" spans="1:6" ht="15" customHeight="1" x14ac:dyDescent="0.15">
      <c r="A12" s="7" t="s">
        <v>12</v>
      </c>
      <c r="B12" s="11">
        <f>SUM(B7:B11)</f>
        <v>31552301</v>
      </c>
      <c r="C12" s="11">
        <f>SUM(C7:C11)</f>
        <v>30791223</v>
      </c>
      <c r="D12" s="9">
        <f>SUM(B12-C12)</f>
        <v>761078</v>
      </c>
      <c r="E12" s="16"/>
      <c r="F12" s="17"/>
    </row>
    <row r="13" spans="1:6" ht="15" customHeight="1" x14ac:dyDescent="0.15">
      <c r="A13" s="7" t="s">
        <v>13</v>
      </c>
      <c r="B13" s="5"/>
      <c r="C13" s="5"/>
      <c r="D13" s="9">
        <f t="shared" si="0"/>
        <v>0</v>
      </c>
      <c r="E13" s="16"/>
      <c r="F13" s="17"/>
    </row>
    <row r="14" spans="1:6" ht="15" customHeight="1" x14ac:dyDescent="0.15">
      <c r="A14" s="7" t="s">
        <v>14</v>
      </c>
      <c r="B14" s="8"/>
      <c r="C14" s="8"/>
      <c r="D14" s="9">
        <f t="shared" si="0"/>
        <v>0</v>
      </c>
      <c r="E14" s="16"/>
      <c r="F14" s="17"/>
    </row>
    <row r="15" spans="1:6" ht="15" customHeight="1" x14ac:dyDescent="0.15">
      <c r="A15" s="7" t="s">
        <v>15</v>
      </c>
      <c r="B15" s="8">
        <v>5000000</v>
      </c>
      <c r="C15" s="8">
        <v>5000000</v>
      </c>
      <c r="D15" s="9">
        <f t="shared" si="0"/>
        <v>0</v>
      </c>
      <c r="E15" s="10"/>
    </row>
    <row r="16" spans="1:6" ht="15" customHeight="1" x14ac:dyDescent="0.15">
      <c r="A16" s="7" t="s">
        <v>16</v>
      </c>
      <c r="B16" s="11">
        <f>B15</f>
        <v>5000000</v>
      </c>
      <c r="C16" s="11">
        <f>C15</f>
        <v>5000000</v>
      </c>
      <c r="D16" s="9">
        <f t="shared" si="0"/>
        <v>0</v>
      </c>
      <c r="E16" s="16"/>
      <c r="F16" s="17"/>
    </row>
    <row r="17" spans="1:6" ht="15" customHeight="1" x14ac:dyDescent="0.15">
      <c r="A17" s="7" t="s">
        <v>17</v>
      </c>
      <c r="B17" s="5"/>
      <c r="C17" s="5"/>
      <c r="D17" s="9">
        <f t="shared" si="0"/>
        <v>0</v>
      </c>
      <c r="E17" s="16"/>
      <c r="F17" s="17"/>
    </row>
    <row r="18" spans="1:6" ht="15" customHeight="1" x14ac:dyDescent="0.15">
      <c r="A18" s="7" t="s">
        <v>18</v>
      </c>
      <c r="B18" s="8">
        <v>1953500</v>
      </c>
      <c r="C18" s="8">
        <v>1323000</v>
      </c>
      <c r="D18" s="9">
        <f t="shared" si="0"/>
        <v>630500</v>
      </c>
      <c r="E18" s="10"/>
    </row>
    <row r="19" spans="1:6" ht="15" customHeight="1" x14ac:dyDescent="0.15">
      <c r="A19" s="7" t="s">
        <v>19</v>
      </c>
      <c r="B19" s="8">
        <v>11990486</v>
      </c>
      <c r="C19" s="8">
        <v>11990486</v>
      </c>
      <c r="D19" s="9">
        <f t="shared" si="0"/>
        <v>0</v>
      </c>
      <c r="E19" s="10"/>
    </row>
    <row r="20" spans="1:6" ht="15" customHeight="1" x14ac:dyDescent="0.15">
      <c r="A20" s="7" t="s">
        <v>20</v>
      </c>
      <c r="B20" s="8">
        <v>704415</v>
      </c>
      <c r="C20" s="8">
        <v>648435</v>
      </c>
      <c r="D20" s="9">
        <f t="shared" si="0"/>
        <v>55980</v>
      </c>
      <c r="E20" s="10"/>
    </row>
    <row r="21" spans="1:6" ht="15" customHeight="1" x14ac:dyDescent="0.15">
      <c r="A21" s="7" t="s">
        <v>21</v>
      </c>
      <c r="B21" s="8">
        <v>1000000</v>
      </c>
      <c r="C21" s="8">
        <v>2500000</v>
      </c>
      <c r="D21" s="9">
        <f t="shared" si="0"/>
        <v>-1500000</v>
      </c>
      <c r="E21" s="10"/>
    </row>
    <row r="22" spans="1:6" ht="15" customHeight="1" x14ac:dyDescent="0.15">
      <c r="A22" s="7" t="s">
        <v>22</v>
      </c>
      <c r="B22" s="8">
        <v>30000000</v>
      </c>
      <c r="C22" s="8">
        <v>15000000</v>
      </c>
      <c r="D22" s="9">
        <f t="shared" si="0"/>
        <v>15000000</v>
      </c>
      <c r="E22" s="10"/>
    </row>
    <row r="23" spans="1:6" ht="15" customHeight="1" x14ac:dyDescent="0.15">
      <c r="A23" s="7" t="s">
        <v>23</v>
      </c>
      <c r="B23" s="11">
        <f>SUM(B18:B22)</f>
        <v>45648401</v>
      </c>
      <c r="C23" s="11">
        <f>SUM(C18:C22)</f>
        <v>31461921</v>
      </c>
      <c r="D23" s="9">
        <f t="shared" si="0"/>
        <v>14186480</v>
      </c>
      <c r="E23" s="16"/>
      <c r="F23" s="17"/>
    </row>
    <row r="24" spans="1:6" ht="15" customHeight="1" x14ac:dyDescent="0.15">
      <c r="A24" s="7" t="s">
        <v>24</v>
      </c>
      <c r="B24" s="5"/>
      <c r="C24" s="5"/>
      <c r="D24" s="9">
        <f t="shared" si="0"/>
        <v>0</v>
      </c>
      <c r="E24" s="16"/>
      <c r="F24" s="17"/>
    </row>
    <row r="25" spans="1:6" ht="15" customHeight="1" x14ac:dyDescent="0.15">
      <c r="A25" s="7" t="s">
        <v>25</v>
      </c>
      <c r="B25" s="8">
        <v>197557</v>
      </c>
      <c r="C25" s="8">
        <v>297727</v>
      </c>
      <c r="D25" s="9">
        <f t="shared" si="0"/>
        <v>-100170</v>
      </c>
      <c r="E25" s="10"/>
    </row>
    <row r="26" spans="1:6" ht="15" customHeight="1" x14ac:dyDescent="0.15">
      <c r="A26" s="7" t="s">
        <v>26</v>
      </c>
      <c r="B26" s="8">
        <v>1</v>
      </c>
      <c r="C26" s="8">
        <v>1</v>
      </c>
      <c r="D26" s="9">
        <f t="shared" si="0"/>
        <v>0</v>
      </c>
      <c r="E26" s="10"/>
    </row>
    <row r="27" spans="1:6" ht="15" customHeight="1" x14ac:dyDescent="0.15">
      <c r="A27" s="7" t="s">
        <v>27</v>
      </c>
      <c r="B27" s="8">
        <v>0</v>
      </c>
      <c r="C27" s="8">
        <v>0</v>
      </c>
      <c r="D27" s="9">
        <f t="shared" si="0"/>
        <v>0</v>
      </c>
      <c r="E27" s="10"/>
    </row>
    <row r="28" spans="1:6" ht="15" customHeight="1" x14ac:dyDescent="0.15">
      <c r="A28" s="7" t="s">
        <v>28</v>
      </c>
      <c r="B28" s="8">
        <v>192462</v>
      </c>
      <c r="C28" s="8">
        <v>337020</v>
      </c>
      <c r="D28" s="9">
        <f t="shared" si="0"/>
        <v>-144558</v>
      </c>
      <c r="E28" s="10"/>
    </row>
    <row r="29" spans="1:6" ht="15" customHeight="1" x14ac:dyDescent="0.15">
      <c r="A29" s="7" t="s">
        <v>29</v>
      </c>
      <c r="B29" s="8">
        <v>72800</v>
      </c>
      <c r="C29" s="8">
        <v>72800</v>
      </c>
      <c r="D29" s="9">
        <f t="shared" si="0"/>
        <v>0</v>
      </c>
      <c r="E29" s="10"/>
    </row>
    <row r="30" spans="1:6" ht="15" customHeight="1" x14ac:dyDescent="0.15">
      <c r="A30" s="7" t="s">
        <v>30</v>
      </c>
      <c r="B30" s="8">
        <v>3000000</v>
      </c>
      <c r="C30" s="8">
        <v>3000000</v>
      </c>
      <c r="D30" s="9">
        <f t="shared" si="0"/>
        <v>0</v>
      </c>
      <c r="E30" s="10"/>
    </row>
    <row r="31" spans="1:6" ht="15" customHeight="1" x14ac:dyDescent="0.15">
      <c r="A31" s="7" t="s">
        <v>31</v>
      </c>
      <c r="B31" s="8">
        <v>469803</v>
      </c>
      <c r="C31" s="8">
        <v>302403</v>
      </c>
      <c r="D31" s="9">
        <f t="shared" si="0"/>
        <v>167400</v>
      </c>
      <c r="E31" s="10"/>
    </row>
    <row r="32" spans="1:6" ht="15" customHeight="1" x14ac:dyDescent="0.15">
      <c r="A32" s="7" t="s">
        <v>32</v>
      </c>
      <c r="B32" s="11">
        <f>SUM(B25:B31)</f>
        <v>3932623</v>
      </c>
      <c r="C32" s="11">
        <f>SUM(C25:C31)</f>
        <v>4009951</v>
      </c>
      <c r="D32" s="9">
        <f t="shared" si="0"/>
        <v>-77328</v>
      </c>
      <c r="E32" s="16"/>
      <c r="F32" s="17"/>
    </row>
    <row r="33" spans="1:6" ht="15" customHeight="1" x14ac:dyDescent="0.15">
      <c r="A33" s="7" t="s">
        <v>33</v>
      </c>
      <c r="B33" s="11">
        <f>SUM(B16+B23+B32)</f>
        <v>54581024</v>
      </c>
      <c r="C33" s="11">
        <f>SUM(C16+C23+C32)</f>
        <v>40471872</v>
      </c>
      <c r="D33" s="9">
        <f t="shared" si="0"/>
        <v>14109152</v>
      </c>
      <c r="E33" s="16"/>
      <c r="F33" s="17"/>
    </row>
    <row r="34" spans="1:6" ht="15" customHeight="1" x14ac:dyDescent="0.15">
      <c r="A34" s="7" t="s">
        <v>34</v>
      </c>
      <c r="B34" s="11">
        <f>SUM(B12+B33)</f>
        <v>86133325</v>
      </c>
      <c r="C34" s="11">
        <f>SUM(C12+C33)</f>
        <v>71263095</v>
      </c>
      <c r="D34" s="9">
        <f t="shared" si="0"/>
        <v>14870230</v>
      </c>
      <c r="E34" s="16"/>
      <c r="F34" s="17"/>
    </row>
    <row r="35" spans="1:6" ht="15" customHeight="1" x14ac:dyDescent="0.15">
      <c r="A35" s="7" t="s">
        <v>35</v>
      </c>
      <c r="B35" s="5"/>
      <c r="C35" s="5"/>
      <c r="D35" s="9">
        <f t="shared" si="0"/>
        <v>0</v>
      </c>
      <c r="E35" s="16"/>
      <c r="F35" s="17"/>
    </row>
    <row r="36" spans="1:6" ht="15" customHeight="1" x14ac:dyDescent="0.15">
      <c r="A36" s="7" t="s">
        <v>36</v>
      </c>
      <c r="B36" s="8"/>
      <c r="C36" s="8"/>
      <c r="D36" s="9">
        <f t="shared" si="0"/>
        <v>0</v>
      </c>
      <c r="E36" s="16"/>
      <c r="F36" s="17"/>
    </row>
    <row r="37" spans="1:6" ht="15" customHeight="1" x14ac:dyDescent="0.15">
      <c r="A37" s="7" t="s">
        <v>37</v>
      </c>
      <c r="B37" s="8">
        <v>448015</v>
      </c>
      <c r="C37" s="8">
        <v>481558</v>
      </c>
      <c r="D37" s="9">
        <f t="shared" si="0"/>
        <v>-33543</v>
      </c>
      <c r="E37" s="10"/>
    </row>
    <row r="38" spans="1:6" ht="15" customHeight="1" x14ac:dyDescent="0.15">
      <c r="A38" s="7" t="s">
        <v>38</v>
      </c>
      <c r="B38" s="8">
        <v>0</v>
      </c>
      <c r="C38" s="8">
        <v>0</v>
      </c>
      <c r="D38" s="9">
        <f t="shared" si="0"/>
        <v>0</v>
      </c>
      <c r="E38" s="10"/>
    </row>
    <row r="39" spans="1:6" ht="15" customHeight="1" x14ac:dyDescent="0.15">
      <c r="A39" s="7" t="s">
        <v>39</v>
      </c>
      <c r="B39" s="8">
        <v>0</v>
      </c>
      <c r="C39" s="8">
        <v>26747</v>
      </c>
      <c r="D39" s="9">
        <f t="shared" si="0"/>
        <v>-26747</v>
      </c>
      <c r="E39" s="10"/>
    </row>
    <row r="40" spans="1:6" ht="15" customHeight="1" x14ac:dyDescent="0.15">
      <c r="A40" s="7" t="s">
        <v>40</v>
      </c>
      <c r="B40" s="11">
        <f>SUM(B37:B39)</f>
        <v>448015</v>
      </c>
      <c r="C40" s="11">
        <f>SUM(C37:C39)</f>
        <v>508305</v>
      </c>
      <c r="D40" s="9">
        <f t="shared" si="0"/>
        <v>-60290</v>
      </c>
      <c r="E40" s="16"/>
      <c r="F40" s="17"/>
    </row>
    <row r="41" spans="1:6" ht="15" customHeight="1" x14ac:dyDescent="0.15">
      <c r="A41" s="7" t="s">
        <v>41</v>
      </c>
      <c r="B41" s="5"/>
      <c r="C41" s="5"/>
      <c r="D41" s="9">
        <f t="shared" si="0"/>
        <v>0</v>
      </c>
      <c r="E41" s="16"/>
      <c r="F41" s="17"/>
    </row>
    <row r="42" spans="1:6" ht="15" customHeight="1" x14ac:dyDescent="0.15">
      <c r="A42" s="7" t="s">
        <v>42</v>
      </c>
      <c r="B42" s="8">
        <v>1963500</v>
      </c>
      <c r="C42" s="8">
        <v>1530000</v>
      </c>
      <c r="D42" s="9">
        <f t="shared" si="0"/>
        <v>433500</v>
      </c>
      <c r="E42" s="10"/>
    </row>
    <row r="43" spans="1:6" ht="15" customHeight="1" x14ac:dyDescent="0.15">
      <c r="A43" s="7" t="s">
        <v>43</v>
      </c>
      <c r="B43" s="11">
        <f>B42</f>
        <v>1963500</v>
      </c>
      <c r="C43" s="11">
        <f>C42</f>
        <v>1530000</v>
      </c>
      <c r="D43" s="9">
        <f t="shared" si="0"/>
        <v>433500</v>
      </c>
      <c r="E43" s="16"/>
      <c r="F43" s="17"/>
    </row>
    <row r="44" spans="1:6" ht="15" customHeight="1" x14ac:dyDescent="0.15">
      <c r="A44" s="7" t="s">
        <v>44</v>
      </c>
      <c r="B44" s="11">
        <f>SUM(B40+B43)</f>
        <v>2411515</v>
      </c>
      <c r="C44" s="11">
        <f>SUM(C40+C43)</f>
        <v>2038305</v>
      </c>
      <c r="D44" s="9">
        <f t="shared" si="0"/>
        <v>373210</v>
      </c>
      <c r="E44" s="16"/>
      <c r="F44" s="17"/>
    </row>
    <row r="45" spans="1:6" ht="15" customHeight="1" x14ac:dyDescent="0.15">
      <c r="A45" s="7" t="s">
        <v>45</v>
      </c>
      <c r="B45" s="5"/>
      <c r="C45" s="5"/>
      <c r="D45" s="9">
        <f t="shared" si="0"/>
        <v>0</v>
      </c>
      <c r="E45" s="16"/>
      <c r="F45" s="17"/>
    </row>
    <row r="46" spans="1:6" ht="15" customHeight="1" x14ac:dyDescent="0.15">
      <c r="A46" s="7" t="s">
        <v>46</v>
      </c>
      <c r="B46" s="8"/>
      <c r="C46" s="8"/>
      <c r="D46" s="9">
        <f t="shared" si="0"/>
        <v>0</v>
      </c>
      <c r="E46" s="16"/>
      <c r="F46" s="17"/>
    </row>
    <row r="47" spans="1:6" ht="15" customHeight="1" x14ac:dyDescent="0.15">
      <c r="A47" s="7" t="s">
        <v>47</v>
      </c>
      <c r="B47" s="8">
        <v>0</v>
      </c>
      <c r="C47" s="8">
        <v>0</v>
      </c>
      <c r="D47" s="9">
        <f t="shared" si="0"/>
        <v>0</v>
      </c>
      <c r="E47" s="16"/>
      <c r="F47" s="17"/>
    </row>
    <row r="48" spans="1:6" ht="15" customHeight="1" x14ac:dyDescent="0.15">
      <c r="A48" s="7" t="s">
        <v>48</v>
      </c>
      <c r="B48" s="5"/>
      <c r="C48" s="5"/>
      <c r="D48" s="9">
        <f t="shared" si="0"/>
        <v>0</v>
      </c>
      <c r="E48" s="16"/>
      <c r="F48" s="17"/>
    </row>
    <row r="49" spans="1:6" ht="15" customHeight="1" x14ac:dyDescent="0.15">
      <c r="A49" s="7" t="s">
        <v>49</v>
      </c>
      <c r="B49" s="8">
        <v>0</v>
      </c>
      <c r="C49" s="8">
        <v>0</v>
      </c>
      <c r="D49" s="9">
        <f t="shared" si="0"/>
        <v>0</v>
      </c>
      <c r="E49" s="16"/>
      <c r="F49" s="17"/>
    </row>
    <row r="50" spans="1:6" ht="15" customHeight="1" x14ac:dyDescent="0.15">
      <c r="A50" s="7" t="s">
        <v>50</v>
      </c>
      <c r="B50" s="5"/>
      <c r="C50" s="5"/>
      <c r="D50" s="9">
        <f t="shared" si="0"/>
        <v>0</v>
      </c>
      <c r="E50" s="16"/>
      <c r="F50" s="17"/>
    </row>
    <row r="51" spans="1:6" ht="15" customHeight="1" x14ac:dyDescent="0.15">
      <c r="A51" s="7" t="s">
        <v>51</v>
      </c>
      <c r="B51" s="8">
        <v>0</v>
      </c>
      <c r="C51" s="8">
        <v>0</v>
      </c>
      <c r="D51" s="9">
        <f t="shared" si="0"/>
        <v>0</v>
      </c>
      <c r="E51" s="16"/>
      <c r="F51" s="17"/>
    </row>
    <row r="52" spans="1:6" ht="15" customHeight="1" x14ac:dyDescent="0.15">
      <c r="A52" s="7" t="s">
        <v>52</v>
      </c>
      <c r="B52" s="8">
        <f>SUM(B34-B44)</f>
        <v>83721810</v>
      </c>
      <c r="C52" s="8">
        <f>SUM(C34-C44)</f>
        <v>69224790</v>
      </c>
      <c r="D52" s="9">
        <f t="shared" si="0"/>
        <v>14497020</v>
      </c>
      <c r="E52" s="16"/>
      <c r="F52" s="17"/>
    </row>
    <row r="53" spans="1:6" ht="15" customHeight="1" x14ac:dyDescent="0.15">
      <c r="A53" s="7" t="s">
        <v>53</v>
      </c>
      <c r="B53" s="5">
        <f>B52</f>
        <v>83721810</v>
      </c>
      <c r="C53" s="5">
        <v>69263795</v>
      </c>
      <c r="D53" s="9">
        <f t="shared" si="0"/>
        <v>14458015</v>
      </c>
      <c r="E53" s="16"/>
      <c r="F53" s="17"/>
    </row>
    <row r="54" spans="1:6" ht="15" customHeight="1" x14ac:dyDescent="0.15">
      <c r="A54" s="7" t="s">
        <v>58</v>
      </c>
      <c r="B54" s="8">
        <v>5000000</v>
      </c>
      <c r="C54" s="8">
        <v>5000000</v>
      </c>
      <c r="D54" s="9">
        <f t="shared" si="0"/>
        <v>0</v>
      </c>
      <c r="E54" s="10"/>
    </row>
    <row r="55" spans="1:6" ht="15" customHeight="1" x14ac:dyDescent="0.15">
      <c r="A55" s="7" t="s">
        <v>54</v>
      </c>
      <c r="B55" s="8">
        <f>+B23-B18</f>
        <v>43694901</v>
      </c>
      <c r="C55" s="8">
        <f>+C23-C18</f>
        <v>30138921</v>
      </c>
      <c r="D55" s="9">
        <f t="shared" si="0"/>
        <v>13555980</v>
      </c>
      <c r="E55" s="10"/>
    </row>
    <row r="56" spans="1:6" ht="15" customHeight="1" x14ac:dyDescent="0.15">
      <c r="A56" s="7" t="s">
        <v>55</v>
      </c>
      <c r="B56" s="11">
        <f>+B52</f>
        <v>83721810</v>
      </c>
      <c r="C56" s="11">
        <f>+C52</f>
        <v>69224790</v>
      </c>
      <c r="D56" s="9">
        <f t="shared" si="0"/>
        <v>14497020</v>
      </c>
      <c r="E56" s="16"/>
      <c r="F56" s="17"/>
    </row>
    <row r="57" spans="1:6" ht="15" customHeight="1" x14ac:dyDescent="0.15">
      <c r="A57" s="12" t="s">
        <v>56</v>
      </c>
      <c r="B57" s="11">
        <f>+B56+B44</f>
        <v>86133325</v>
      </c>
      <c r="C57" s="11">
        <f>+C56+C44</f>
        <v>71263095</v>
      </c>
      <c r="D57" s="15">
        <f t="shared" si="0"/>
        <v>14870230</v>
      </c>
      <c r="E57" s="16"/>
      <c r="F57" s="17"/>
    </row>
    <row r="58" spans="1:6" ht="6.75" customHeight="1" x14ac:dyDescent="0.15">
      <c r="A58" s="13" t="s">
        <v>57</v>
      </c>
      <c r="B58" s="14"/>
      <c r="C58" s="14"/>
      <c r="D58" s="14"/>
    </row>
  </sheetData>
  <mergeCells count="33">
    <mergeCell ref="E53:F53"/>
    <mergeCell ref="E56:F56"/>
    <mergeCell ref="E57:F57"/>
    <mergeCell ref="E47:F47"/>
    <mergeCell ref="E48:F48"/>
    <mergeCell ref="E49:F49"/>
    <mergeCell ref="E50:F50"/>
    <mergeCell ref="E51:F51"/>
    <mergeCell ref="E52:F52"/>
    <mergeCell ref="E46:F46"/>
    <mergeCell ref="E24:F24"/>
    <mergeCell ref="E32:F32"/>
    <mergeCell ref="E33:F33"/>
    <mergeCell ref="E34:F34"/>
    <mergeCell ref="E35:F35"/>
    <mergeCell ref="E36:F36"/>
    <mergeCell ref="E40:F40"/>
    <mergeCell ref="E41:F41"/>
    <mergeCell ref="E43:F43"/>
    <mergeCell ref="E44:F44"/>
    <mergeCell ref="E45:F45"/>
    <mergeCell ref="E23:F23"/>
    <mergeCell ref="A1:D1"/>
    <mergeCell ref="A2:D2"/>
    <mergeCell ref="B3:D3"/>
    <mergeCell ref="E5:F5"/>
    <mergeCell ref="E6:F6"/>
    <mergeCell ref="E7:F7"/>
    <mergeCell ref="E12:F12"/>
    <mergeCell ref="E13:F13"/>
    <mergeCell ref="E14:F14"/>
    <mergeCell ref="E16:F16"/>
    <mergeCell ref="E17:F17"/>
  </mergeCells>
  <phoneticPr fontId="2"/>
  <printOptions horizontalCentered="1"/>
  <pageMargins left="0.47244094488188981" right="0.47244094488188981" top="0.44" bottom="0.12" header="0.26" footer="0.17"/>
  <pageSetup paperSize="9" fitToHeight="0" orientation="portrait" horizontalDpi="0" verticalDpi="0" r:id="rId1"/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A103-4886-49B3-8384-F62202C8D767}">
  <sheetPr>
    <pageSetUpPr fitToPage="1"/>
  </sheetPr>
  <dimension ref="A1:F58"/>
  <sheetViews>
    <sheetView tabSelected="1" topLeftCell="A16" zoomScaleNormal="100" workbookViewId="0">
      <selection activeCell="C19" sqref="C19"/>
    </sheetView>
  </sheetViews>
  <sheetFormatPr defaultRowHeight="13.5" x14ac:dyDescent="0.15"/>
  <cols>
    <col min="1" max="1" width="35.625" customWidth="1"/>
    <col min="2" max="4" width="18.625" customWidth="1"/>
  </cols>
  <sheetData>
    <row r="1" spans="1:6" ht="26.25" customHeight="1" x14ac:dyDescent="0.15">
      <c r="A1" s="18" t="s">
        <v>0</v>
      </c>
      <c r="B1" s="18"/>
      <c r="C1" s="18"/>
      <c r="D1" s="18"/>
    </row>
    <row r="2" spans="1:6" ht="14.25" customHeight="1" x14ac:dyDescent="0.15">
      <c r="A2" s="19" t="s">
        <v>62</v>
      </c>
      <c r="B2" s="19"/>
      <c r="C2" s="19"/>
      <c r="D2" s="19"/>
    </row>
    <row r="3" spans="1:6" ht="15" customHeight="1" x14ac:dyDescent="0.15">
      <c r="A3" s="1"/>
      <c r="B3" s="20" t="s">
        <v>1</v>
      </c>
      <c r="C3" s="20"/>
      <c r="D3" s="20"/>
    </row>
    <row r="4" spans="1:6" ht="15" customHeight="1" x14ac:dyDescent="0.15">
      <c r="A4" s="2" t="s">
        <v>2</v>
      </c>
      <c r="B4" s="2" t="s">
        <v>3</v>
      </c>
      <c r="C4" s="2" t="s">
        <v>4</v>
      </c>
      <c r="D4" s="3" t="s">
        <v>5</v>
      </c>
    </row>
    <row r="5" spans="1:6" ht="15" customHeight="1" x14ac:dyDescent="0.15">
      <c r="A5" s="4" t="s">
        <v>6</v>
      </c>
      <c r="B5" s="5"/>
      <c r="C5" s="5"/>
      <c r="D5" s="6"/>
      <c r="E5" s="16"/>
      <c r="F5" s="17"/>
    </row>
    <row r="6" spans="1:6" ht="15" customHeight="1" x14ac:dyDescent="0.15">
      <c r="A6" s="7" t="s">
        <v>7</v>
      </c>
      <c r="B6" s="8"/>
      <c r="C6" s="8"/>
      <c r="D6" s="9"/>
      <c r="E6" s="16"/>
      <c r="F6" s="17"/>
    </row>
    <row r="7" spans="1:6" ht="15" customHeight="1" x14ac:dyDescent="0.15">
      <c r="A7" s="7" t="s">
        <v>8</v>
      </c>
      <c r="B7" s="8">
        <v>39394133</v>
      </c>
      <c r="C7" s="8">
        <v>26720197</v>
      </c>
      <c r="D7" s="9">
        <f>SUM(B7-C7)</f>
        <v>12673936</v>
      </c>
      <c r="E7" s="16"/>
      <c r="F7" s="17"/>
    </row>
    <row r="8" spans="1:6" ht="15" customHeight="1" x14ac:dyDescent="0.15">
      <c r="A8" s="7" t="s">
        <v>9</v>
      </c>
      <c r="B8" s="8">
        <v>666664</v>
      </c>
      <c r="C8" s="8">
        <v>635332</v>
      </c>
      <c r="D8" s="9">
        <f>SUM(B8-C8)</f>
        <v>31332</v>
      </c>
      <c r="E8" s="10"/>
    </row>
    <row r="9" spans="1:6" ht="15" customHeight="1" x14ac:dyDescent="0.15">
      <c r="A9" s="7" t="s">
        <v>60</v>
      </c>
      <c r="B9" s="8">
        <v>0</v>
      </c>
      <c r="C9" s="8">
        <v>0</v>
      </c>
      <c r="D9" s="9">
        <f>SUM(B9-C9)</f>
        <v>0</v>
      </c>
      <c r="E9" s="10"/>
    </row>
    <row r="10" spans="1:6" ht="15" customHeight="1" x14ac:dyDescent="0.15">
      <c r="A10" s="7" t="s">
        <v>10</v>
      </c>
      <c r="B10" s="8">
        <v>0</v>
      </c>
      <c r="C10" s="8">
        <v>-138000</v>
      </c>
      <c r="D10" s="9">
        <f t="shared" ref="D10:D57" si="0">SUM(B10-C10)</f>
        <v>138000</v>
      </c>
      <c r="E10" s="10"/>
    </row>
    <row r="11" spans="1:6" ht="15" customHeight="1" x14ac:dyDescent="0.15">
      <c r="A11" s="7" t="s">
        <v>11</v>
      </c>
      <c r="B11" s="8">
        <v>1627591</v>
      </c>
      <c r="C11" s="8">
        <v>4334772</v>
      </c>
      <c r="D11" s="9">
        <f>SUM(B11-C11)</f>
        <v>-2707181</v>
      </c>
      <c r="E11" s="10"/>
    </row>
    <row r="12" spans="1:6" ht="15" customHeight="1" x14ac:dyDescent="0.15">
      <c r="A12" s="7" t="s">
        <v>12</v>
      </c>
      <c r="B12" s="11">
        <f>SUM(B7:B11)</f>
        <v>41688388</v>
      </c>
      <c r="C12" s="11">
        <f>SUM(C7:C11)</f>
        <v>31552301</v>
      </c>
      <c r="D12" s="9">
        <f>SUM(B12-C12)</f>
        <v>10136087</v>
      </c>
      <c r="E12" s="16"/>
      <c r="F12" s="17"/>
    </row>
    <row r="13" spans="1:6" ht="15" customHeight="1" x14ac:dyDescent="0.15">
      <c r="A13" s="7" t="s">
        <v>13</v>
      </c>
      <c r="B13" s="5"/>
      <c r="C13" s="5"/>
      <c r="D13" s="9">
        <f t="shared" si="0"/>
        <v>0</v>
      </c>
      <c r="E13" s="16"/>
      <c r="F13" s="17"/>
    </row>
    <row r="14" spans="1:6" ht="15" customHeight="1" x14ac:dyDescent="0.15">
      <c r="A14" s="7" t="s">
        <v>14</v>
      </c>
      <c r="B14" s="8"/>
      <c r="C14" s="8"/>
      <c r="D14" s="9">
        <f t="shared" si="0"/>
        <v>0</v>
      </c>
      <c r="E14" s="16"/>
      <c r="F14" s="17"/>
    </row>
    <row r="15" spans="1:6" ht="15" customHeight="1" x14ac:dyDescent="0.15">
      <c r="A15" s="7" t="s">
        <v>15</v>
      </c>
      <c r="B15" s="8">
        <v>5000000</v>
      </c>
      <c r="C15" s="8">
        <v>5000000</v>
      </c>
      <c r="D15" s="9">
        <f t="shared" si="0"/>
        <v>0</v>
      </c>
      <c r="E15" s="10"/>
    </row>
    <row r="16" spans="1:6" ht="15" customHeight="1" x14ac:dyDescent="0.15">
      <c r="A16" s="7" t="s">
        <v>16</v>
      </c>
      <c r="B16" s="11">
        <f>B15</f>
        <v>5000000</v>
      </c>
      <c r="C16" s="11">
        <f>C15</f>
        <v>5000000</v>
      </c>
      <c r="D16" s="9">
        <f t="shared" si="0"/>
        <v>0</v>
      </c>
      <c r="E16" s="16"/>
      <c r="F16" s="17"/>
    </row>
    <row r="17" spans="1:6" ht="15" customHeight="1" x14ac:dyDescent="0.15">
      <c r="A17" s="7" t="s">
        <v>17</v>
      </c>
      <c r="B17" s="5"/>
      <c r="C17" s="5"/>
      <c r="D17" s="9">
        <f t="shared" si="0"/>
        <v>0</v>
      </c>
      <c r="E17" s="16"/>
      <c r="F17" s="17"/>
    </row>
    <row r="18" spans="1:6" ht="15" customHeight="1" x14ac:dyDescent="0.15">
      <c r="A18" s="7" t="s">
        <v>18</v>
      </c>
      <c r="B18" s="8">
        <v>2427750</v>
      </c>
      <c r="C18" s="8">
        <v>1953500</v>
      </c>
      <c r="D18" s="9">
        <f t="shared" si="0"/>
        <v>474250</v>
      </c>
      <c r="E18" s="10"/>
    </row>
    <row r="19" spans="1:6" ht="15" customHeight="1" x14ac:dyDescent="0.15">
      <c r="A19" s="7" t="s">
        <v>19</v>
      </c>
      <c r="B19" s="8">
        <v>11990486</v>
      </c>
      <c r="C19" s="8">
        <v>11990486</v>
      </c>
      <c r="D19" s="9">
        <f t="shared" si="0"/>
        <v>0</v>
      </c>
      <c r="E19" s="10"/>
    </row>
    <row r="20" spans="1:6" ht="15" customHeight="1" x14ac:dyDescent="0.15">
      <c r="A20" s="7" t="s">
        <v>20</v>
      </c>
      <c r="B20" s="8">
        <v>760395</v>
      </c>
      <c r="C20" s="8">
        <v>704415</v>
      </c>
      <c r="D20" s="9">
        <f t="shared" si="0"/>
        <v>55980</v>
      </c>
      <c r="E20" s="10"/>
    </row>
    <row r="21" spans="1:6" ht="15" customHeight="1" x14ac:dyDescent="0.15">
      <c r="A21" s="7" t="s">
        <v>21</v>
      </c>
      <c r="B21" s="8">
        <v>2500000</v>
      </c>
      <c r="C21" s="8">
        <v>1000000</v>
      </c>
      <c r="D21" s="9">
        <f t="shared" si="0"/>
        <v>1500000</v>
      </c>
      <c r="E21" s="10"/>
    </row>
    <row r="22" spans="1:6" ht="15" customHeight="1" x14ac:dyDescent="0.15">
      <c r="A22" s="7" t="s">
        <v>22</v>
      </c>
      <c r="B22" s="8">
        <v>30000000</v>
      </c>
      <c r="C22" s="8">
        <v>30000000</v>
      </c>
      <c r="D22" s="9">
        <f t="shared" si="0"/>
        <v>0</v>
      </c>
      <c r="E22" s="10"/>
    </row>
    <row r="23" spans="1:6" ht="15" customHeight="1" x14ac:dyDescent="0.15">
      <c r="A23" s="7" t="s">
        <v>23</v>
      </c>
      <c r="B23" s="11">
        <f>SUM(B18:B22)</f>
        <v>47678631</v>
      </c>
      <c r="C23" s="11">
        <f>SUM(C18:C22)</f>
        <v>45648401</v>
      </c>
      <c r="D23" s="9">
        <f t="shared" si="0"/>
        <v>2030230</v>
      </c>
      <c r="E23" s="16"/>
      <c r="F23" s="17"/>
    </row>
    <row r="24" spans="1:6" ht="15" customHeight="1" x14ac:dyDescent="0.15">
      <c r="A24" s="7" t="s">
        <v>24</v>
      </c>
      <c r="B24" s="5"/>
      <c r="C24" s="5"/>
      <c r="D24" s="9">
        <f t="shared" si="0"/>
        <v>0</v>
      </c>
      <c r="E24" s="16"/>
      <c r="F24" s="17"/>
    </row>
    <row r="25" spans="1:6" ht="15" customHeight="1" x14ac:dyDescent="0.15">
      <c r="A25" s="7" t="s">
        <v>25</v>
      </c>
      <c r="B25" s="8">
        <v>97387</v>
      </c>
      <c r="C25" s="8">
        <v>197557</v>
      </c>
      <c r="D25" s="9">
        <f t="shared" si="0"/>
        <v>-100170</v>
      </c>
      <c r="E25" s="10"/>
    </row>
    <row r="26" spans="1:6" ht="15" customHeight="1" x14ac:dyDescent="0.15">
      <c r="A26" s="7" t="s">
        <v>26</v>
      </c>
      <c r="B26" s="8">
        <v>1</v>
      </c>
      <c r="C26" s="8">
        <v>1</v>
      </c>
      <c r="D26" s="9">
        <f t="shared" si="0"/>
        <v>0</v>
      </c>
      <c r="E26" s="10"/>
    </row>
    <row r="27" spans="1:6" ht="15" customHeight="1" x14ac:dyDescent="0.15">
      <c r="A27" s="7" t="s">
        <v>27</v>
      </c>
      <c r="B27" s="8">
        <v>0</v>
      </c>
      <c r="C27" s="8">
        <v>0</v>
      </c>
      <c r="D27" s="9">
        <f t="shared" si="0"/>
        <v>0</v>
      </c>
      <c r="E27" s="10"/>
    </row>
    <row r="28" spans="1:6" ht="15" customHeight="1" x14ac:dyDescent="0.15">
      <c r="A28" s="7" t="s">
        <v>28</v>
      </c>
      <c r="B28" s="8">
        <v>47904</v>
      </c>
      <c r="C28" s="8">
        <v>192462</v>
      </c>
      <c r="D28" s="9">
        <f t="shared" si="0"/>
        <v>-144558</v>
      </c>
      <c r="E28" s="10"/>
    </row>
    <row r="29" spans="1:6" ht="15" customHeight="1" x14ac:dyDescent="0.15">
      <c r="A29" s="7" t="s">
        <v>29</v>
      </c>
      <c r="B29" s="8">
        <v>72800</v>
      </c>
      <c r="C29" s="8">
        <v>72800</v>
      </c>
      <c r="D29" s="9">
        <f t="shared" si="0"/>
        <v>0</v>
      </c>
      <c r="E29" s="10"/>
    </row>
    <row r="30" spans="1:6" ht="15" customHeight="1" x14ac:dyDescent="0.15">
      <c r="A30" s="7" t="s">
        <v>30</v>
      </c>
      <c r="B30" s="8">
        <v>3000000</v>
      </c>
      <c r="C30" s="8">
        <v>3000000</v>
      </c>
      <c r="D30" s="9">
        <f t="shared" si="0"/>
        <v>0</v>
      </c>
      <c r="E30" s="10"/>
    </row>
    <row r="31" spans="1:6" ht="15" customHeight="1" x14ac:dyDescent="0.15">
      <c r="A31" s="7" t="s">
        <v>31</v>
      </c>
      <c r="B31" s="8">
        <v>274203</v>
      </c>
      <c r="C31" s="8">
        <v>469803</v>
      </c>
      <c r="D31" s="9">
        <f t="shared" si="0"/>
        <v>-195600</v>
      </c>
      <c r="E31" s="10"/>
    </row>
    <row r="32" spans="1:6" ht="15" customHeight="1" x14ac:dyDescent="0.15">
      <c r="A32" s="7" t="s">
        <v>32</v>
      </c>
      <c r="B32" s="11">
        <f>SUM(B25:B31)</f>
        <v>3492295</v>
      </c>
      <c r="C32" s="11">
        <f>SUM(C25:C31)</f>
        <v>3932623</v>
      </c>
      <c r="D32" s="9">
        <f t="shared" si="0"/>
        <v>-440328</v>
      </c>
      <c r="E32" s="16"/>
      <c r="F32" s="17"/>
    </row>
    <row r="33" spans="1:6" ht="15" customHeight="1" x14ac:dyDescent="0.15">
      <c r="A33" s="7" t="s">
        <v>33</v>
      </c>
      <c r="B33" s="11">
        <f>SUM(B16+B23+B32)</f>
        <v>56170926</v>
      </c>
      <c r="C33" s="11">
        <f>SUM(C16+C23+C32)</f>
        <v>54581024</v>
      </c>
      <c r="D33" s="9">
        <f t="shared" si="0"/>
        <v>1589902</v>
      </c>
      <c r="E33" s="16"/>
      <c r="F33" s="17"/>
    </row>
    <row r="34" spans="1:6" ht="15" customHeight="1" x14ac:dyDescent="0.15">
      <c r="A34" s="7" t="s">
        <v>34</v>
      </c>
      <c r="B34" s="11">
        <f>SUM(B12+B33)</f>
        <v>97859314</v>
      </c>
      <c r="C34" s="11">
        <f>SUM(C12+C33)</f>
        <v>86133325</v>
      </c>
      <c r="D34" s="9">
        <f t="shared" si="0"/>
        <v>11725989</v>
      </c>
      <c r="E34" s="16"/>
      <c r="F34" s="17"/>
    </row>
    <row r="35" spans="1:6" ht="15" customHeight="1" x14ac:dyDescent="0.15">
      <c r="A35" s="7" t="s">
        <v>35</v>
      </c>
      <c r="B35" s="5"/>
      <c r="C35" s="5"/>
      <c r="D35" s="9">
        <f t="shared" si="0"/>
        <v>0</v>
      </c>
      <c r="E35" s="16"/>
      <c r="F35" s="17"/>
    </row>
    <row r="36" spans="1:6" ht="15" customHeight="1" x14ac:dyDescent="0.15">
      <c r="A36" s="7" t="s">
        <v>36</v>
      </c>
      <c r="B36" s="8"/>
      <c r="C36" s="8"/>
      <c r="D36" s="9">
        <f t="shared" si="0"/>
        <v>0</v>
      </c>
      <c r="E36" s="16"/>
      <c r="F36" s="17"/>
    </row>
    <row r="37" spans="1:6" ht="15" customHeight="1" x14ac:dyDescent="0.15">
      <c r="A37" s="7" t="s">
        <v>37</v>
      </c>
      <c r="B37" s="8">
        <v>474898</v>
      </c>
      <c r="C37" s="8">
        <v>448015</v>
      </c>
      <c r="D37" s="9">
        <f t="shared" si="0"/>
        <v>26883</v>
      </c>
      <c r="E37" s="10"/>
    </row>
    <row r="38" spans="1:6" ht="15" customHeight="1" x14ac:dyDescent="0.15">
      <c r="A38" s="7" t="s">
        <v>38</v>
      </c>
      <c r="B38" s="8">
        <v>8000</v>
      </c>
      <c r="C38" s="8">
        <v>0</v>
      </c>
      <c r="D38" s="9">
        <f t="shared" si="0"/>
        <v>8000</v>
      </c>
      <c r="E38" s="10"/>
    </row>
    <row r="39" spans="1:6" ht="15" customHeight="1" x14ac:dyDescent="0.15">
      <c r="A39" s="7" t="s">
        <v>39</v>
      </c>
      <c r="B39" s="8">
        <v>0</v>
      </c>
      <c r="C39" s="8">
        <v>0</v>
      </c>
      <c r="D39" s="9">
        <f t="shared" si="0"/>
        <v>0</v>
      </c>
      <c r="E39" s="10"/>
    </row>
    <row r="40" spans="1:6" ht="15" customHeight="1" x14ac:dyDescent="0.15">
      <c r="A40" s="7" t="s">
        <v>40</v>
      </c>
      <c r="B40" s="11">
        <f>SUM(B37:B39)</f>
        <v>482898</v>
      </c>
      <c r="C40" s="11">
        <f>SUM(C37:C39)</f>
        <v>448015</v>
      </c>
      <c r="D40" s="9">
        <f t="shared" si="0"/>
        <v>34883</v>
      </c>
      <c r="E40" s="16"/>
      <c r="F40" s="17"/>
    </row>
    <row r="41" spans="1:6" ht="15" customHeight="1" x14ac:dyDescent="0.15">
      <c r="A41" s="7" t="s">
        <v>41</v>
      </c>
      <c r="B41" s="5"/>
      <c r="C41" s="5"/>
      <c r="D41" s="9">
        <f t="shared" si="0"/>
        <v>0</v>
      </c>
      <c r="E41" s="16"/>
      <c r="F41" s="17"/>
    </row>
    <row r="42" spans="1:6" ht="15" customHeight="1" x14ac:dyDescent="0.15">
      <c r="A42" s="7" t="s">
        <v>42</v>
      </c>
      <c r="B42" s="8">
        <v>2427750</v>
      </c>
      <c r="C42" s="8">
        <v>1953500</v>
      </c>
      <c r="D42" s="9">
        <f t="shared" si="0"/>
        <v>474250</v>
      </c>
      <c r="E42" s="10"/>
    </row>
    <row r="43" spans="1:6" ht="15" customHeight="1" x14ac:dyDescent="0.15">
      <c r="A43" s="7" t="s">
        <v>43</v>
      </c>
      <c r="B43" s="11">
        <f>B42</f>
        <v>2427750</v>
      </c>
      <c r="C43" s="11">
        <f>C42</f>
        <v>1953500</v>
      </c>
      <c r="D43" s="9">
        <f t="shared" si="0"/>
        <v>474250</v>
      </c>
      <c r="E43" s="16"/>
      <c r="F43" s="17"/>
    </row>
    <row r="44" spans="1:6" ht="15" customHeight="1" x14ac:dyDescent="0.15">
      <c r="A44" s="7" t="s">
        <v>44</v>
      </c>
      <c r="B44" s="11">
        <f>SUM(B40+B43)</f>
        <v>2910648</v>
      </c>
      <c r="C44" s="11">
        <f>SUM(C40+C43)</f>
        <v>2401515</v>
      </c>
      <c r="D44" s="9">
        <f t="shared" si="0"/>
        <v>509133</v>
      </c>
      <c r="E44" s="16"/>
      <c r="F44" s="17"/>
    </row>
    <row r="45" spans="1:6" ht="15" customHeight="1" x14ac:dyDescent="0.15">
      <c r="A45" s="7" t="s">
        <v>45</v>
      </c>
      <c r="B45" s="5"/>
      <c r="C45" s="5"/>
      <c r="D45" s="9">
        <f t="shared" si="0"/>
        <v>0</v>
      </c>
      <c r="E45" s="16"/>
      <c r="F45" s="17"/>
    </row>
    <row r="46" spans="1:6" ht="15" customHeight="1" x14ac:dyDescent="0.15">
      <c r="A46" s="7" t="s">
        <v>46</v>
      </c>
      <c r="B46" s="8"/>
      <c r="C46" s="8"/>
      <c r="D46" s="9">
        <f t="shared" si="0"/>
        <v>0</v>
      </c>
      <c r="E46" s="16"/>
      <c r="F46" s="17"/>
    </row>
    <row r="47" spans="1:6" ht="15" customHeight="1" x14ac:dyDescent="0.15">
      <c r="A47" s="7" t="s">
        <v>47</v>
      </c>
      <c r="B47" s="8">
        <v>0</v>
      </c>
      <c r="C47" s="8">
        <v>0</v>
      </c>
      <c r="D47" s="9">
        <f t="shared" si="0"/>
        <v>0</v>
      </c>
      <c r="E47" s="16"/>
      <c r="F47" s="17"/>
    </row>
    <row r="48" spans="1:6" ht="15" customHeight="1" x14ac:dyDescent="0.15">
      <c r="A48" s="7" t="s">
        <v>48</v>
      </c>
      <c r="B48" s="5"/>
      <c r="C48" s="5"/>
      <c r="D48" s="9">
        <f t="shared" si="0"/>
        <v>0</v>
      </c>
      <c r="E48" s="16"/>
      <c r="F48" s="17"/>
    </row>
    <row r="49" spans="1:6" ht="15" customHeight="1" x14ac:dyDescent="0.15">
      <c r="A49" s="7" t="s">
        <v>49</v>
      </c>
      <c r="B49" s="8">
        <v>0</v>
      </c>
      <c r="C49" s="8">
        <v>0</v>
      </c>
      <c r="D49" s="9">
        <f t="shared" si="0"/>
        <v>0</v>
      </c>
      <c r="E49" s="16"/>
      <c r="F49" s="17"/>
    </row>
    <row r="50" spans="1:6" ht="15" customHeight="1" x14ac:dyDescent="0.15">
      <c r="A50" s="7" t="s">
        <v>50</v>
      </c>
      <c r="B50" s="5"/>
      <c r="C50" s="5"/>
      <c r="D50" s="9">
        <f t="shared" si="0"/>
        <v>0</v>
      </c>
      <c r="E50" s="16"/>
      <c r="F50" s="17"/>
    </row>
    <row r="51" spans="1:6" ht="15" customHeight="1" x14ac:dyDescent="0.15">
      <c r="A51" s="7" t="s">
        <v>51</v>
      </c>
      <c r="B51" s="8">
        <v>0</v>
      </c>
      <c r="C51" s="8">
        <v>0</v>
      </c>
      <c r="D51" s="9">
        <f t="shared" si="0"/>
        <v>0</v>
      </c>
      <c r="E51" s="16"/>
      <c r="F51" s="17"/>
    </row>
    <row r="52" spans="1:6" ht="15" customHeight="1" x14ac:dyDescent="0.15">
      <c r="A52" s="7" t="s">
        <v>52</v>
      </c>
      <c r="B52" s="8">
        <f>SUM(B34-B44)</f>
        <v>94948666</v>
      </c>
      <c r="C52" s="8">
        <f>SUM(C34-C44)</f>
        <v>83731810</v>
      </c>
      <c r="D52" s="9">
        <f t="shared" si="0"/>
        <v>11216856</v>
      </c>
      <c r="E52" s="16"/>
      <c r="F52" s="17"/>
    </row>
    <row r="53" spans="1:6" ht="15" customHeight="1" x14ac:dyDescent="0.15">
      <c r="A53" s="7" t="s">
        <v>53</v>
      </c>
      <c r="B53" s="5">
        <f>B52</f>
        <v>94948666</v>
      </c>
      <c r="C53" s="5">
        <v>83721810</v>
      </c>
      <c r="D53" s="9">
        <f t="shared" si="0"/>
        <v>11226856</v>
      </c>
      <c r="E53" s="16"/>
      <c r="F53" s="17"/>
    </row>
    <row r="54" spans="1:6" ht="15" customHeight="1" x14ac:dyDescent="0.15">
      <c r="A54" s="7" t="s">
        <v>58</v>
      </c>
      <c r="B54" s="8">
        <v>5000000</v>
      </c>
      <c r="C54" s="8">
        <v>5000000</v>
      </c>
      <c r="D54" s="9">
        <f t="shared" si="0"/>
        <v>0</v>
      </c>
      <c r="E54" s="10"/>
    </row>
    <row r="55" spans="1:6" ht="15" customHeight="1" x14ac:dyDescent="0.15">
      <c r="A55" s="7" t="s">
        <v>54</v>
      </c>
      <c r="B55" s="8">
        <f>+B23-B18</f>
        <v>45250881</v>
      </c>
      <c r="C55" s="8">
        <f>+C23-C18</f>
        <v>43694901</v>
      </c>
      <c r="D55" s="9">
        <f t="shared" si="0"/>
        <v>1555980</v>
      </c>
      <c r="E55" s="10"/>
    </row>
    <row r="56" spans="1:6" ht="15" customHeight="1" x14ac:dyDescent="0.15">
      <c r="A56" s="7" t="s">
        <v>55</v>
      </c>
      <c r="B56" s="11">
        <f>+B52</f>
        <v>94948666</v>
      </c>
      <c r="C56" s="11">
        <f>+C52</f>
        <v>83731810</v>
      </c>
      <c r="D56" s="9">
        <f t="shared" si="0"/>
        <v>11216856</v>
      </c>
      <c r="E56" s="16"/>
      <c r="F56" s="17"/>
    </row>
    <row r="57" spans="1:6" ht="15" customHeight="1" x14ac:dyDescent="0.15">
      <c r="A57" s="12" t="s">
        <v>56</v>
      </c>
      <c r="B57" s="11">
        <f>+B56+B44</f>
        <v>97859314</v>
      </c>
      <c r="C57" s="11">
        <f>+C56+C44</f>
        <v>86133325</v>
      </c>
      <c r="D57" s="15">
        <f t="shared" si="0"/>
        <v>11725989</v>
      </c>
      <c r="E57" s="16"/>
      <c r="F57" s="17"/>
    </row>
    <row r="58" spans="1:6" ht="6.75" customHeight="1" x14ac:dyDescent="0.15">
      <c r="A58" s="13" t="s">
        <v>57</v>
      </c>
      <c r="B58" s="14"/>
      <c r="C58" s="14"/>
      <c r="D58" s="14"/>
    </row>
  </sheetData>
  <mergeCells count="33">
    <mergeCell ref="E53:F53"/>
    <mergeCell ref="E56:F56"/>
    <mergeCell ref="E57:F57"/>
    <mergeCell ref="E47:F47"/>
    <mergeCell ref="E48:F48"/>
    <mergeCell ref="E49:F49"/>
    <mergeCell ref="E50:F50"/>
    <mergeCell ref="E51:F51"/>
    <mergeCell ref="E52:F52"/>
    <mergeCell ref="E46:F46"/>
    <mergeCell ref="E24:F24"/>
    <mergeCell ref="E32:F32"/>
    <mergeCell ref="E33:F33"/>
    <mergeCell ref="E34:F34"/>
    <mergeCell ref="E35:F35"/>
    <mergeCell ref="E36:F36"/>
    <mergeCell ref="E40:F40"/>
    <mergeCell ref="E41:F41"/>
    <mergeCell ref="E43:F43"/>
    <mergeCell ref="E44:F44"/>
    <mergeCell ref="E45:F45"/>
    <mergeCell ref="E23:F23"/>
    <mergeCell ref="A1:D1"/>
    <mergeCell ref="A2:D2"/>
    <mergeCell ref="B3:D3"/>
    <mergeCell ref="E5:F5"/>
    <mergeCell ref="E6:F6"/>
    <mergeCell ref="E7:F7"/>
    <mergeCell ref="E12:F12"/>
    <mergeCell ref="E13:F13"/>
    <mergeCell ref="E14:F14"/>
    <mergeCell ref="E16:F16"/>
    <mergeCell ref="E17:F17"/>
  </mergeCells>
  <phoneticPr fontId="2"/>
  <printOptions horizontalCentered="1"/>
  <pageMargins left="0.47244094488188981" right="0.47244094488188981" top="0.44" bottom="0.12" header="0.26" footer="0.17"/>
  <pageSetup paperSize="9" fitToHeight="0" orientation="portrait" horizontalDpi="0" verticalDpi="0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貸借対照表02</vt:lpstr>
      <vt:lpstr>貸借対照表03</vt:lpstr>
      <vt:lpstr>貸借対照表04</vt:lpstr>
      <vt:lpstr>貸借対照表02!Print_Area</vt:lpstr>
      <vt:lpstr>貸借対照表03!Print_Area</vt:lpstr>
      <vt:lpstr>貸借対照表04!Print_Area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</dc:creator>
  <cp:lastModifiedBy>Owner</cp:lastModifiedBy>
  <cp:lastPrinted>2023-04-13T00:39:50Z</cp:lastPrinted>
  <dcterms:created xsi:type="dcterms:W3CDTF">2017-04-12T01:25:52Z</dcterms:created>
  <dcterms:modified xsi:type="dcterms:W3CDTF">2023-04-13T00:40:11Z</dcterms:modified>
</cp:coreProperties>
</file>