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60\Public\業務\担当：経理\USB\10Ｒ05年度\"/>
    </mc:Choice>
  </mc:AlternateContent>
  <xr:revisionPtr revIDLastSave="0" documentId="13_ncr:1_{DF66CCEE-44B7-4736-8491-94CC1928A1D2}" xr6:coauthVersionLast="47" xr6:coauthVersionMax="47" xr10:uidLastSave="{00000000-0000-0000-0000-000000000000}"/>
  <bookViews>
    <workbookView xWindow="-120" yWindow="-120" windowWidth="29040" windowHeight="16440" xr2:uid="{8C2A56EF-0DCA-4555-B6BB-CB4C4F710BDB}"/>
  </bookViews>
  <sheets>
    <sheet name="R05正味公収法予算書" sheetId="1" r:id="rId1"/>
  </sheets>
  <definedNames>
    <definedName name="_xlnm.Print_Area" localSheetId="0">'R05正味公収法予算書'!$A$1:$P$149</definedName>
    <definedName name="_xlnm.Print_Titles" localSheetId="0">'R05正味公収法予算書'!$3:$5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0" i="1" l="1"/>
  <c r="O140" i="1"/>
  <c r="N140" i="1"/>
  <c r="M140" i="1"/>
  <c r="K139" i="1"/>
  <c r="K138" i="1"/>
  <c r="K137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 s="1"/>
  <c r="K112" i="1"/>
  <c r="H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 s="1"/>
  <c r="H86" i="1"/>
  <c r="K85" i="1"/>
  <c r="K84" i="1"/>
  <c r="K83" i="1"/>
  <c r="K82" i="1"/>
  <c r="K81" i="1"/>
  <c r="K80" i="1"/>
  <c r="K79" i="1"/>
  <c r="K78" i="1"/>
  <c r="K75" i="1" s="1"/>
  <c r="K77" i="1"/>
  <c r="K76" i="1"/>
  <c r="H75" i="1"/>
  <c r="K74" i="1"/>
  <c r="K73" i="1"/>
  <c r="H73" i="1"/>
  <c r="K72" i="1"/>
  <c r="K71" i="1"/>
  <c r="K70" i="1"/>
  <c r="K69" i="1"/>
  <c r="K68" i="1"/>
  <c r="K67" i="1"/>
  <c r="K66" i="1"/>
  <c r="K65" i="1"/>
  <c r="K64" i="1"/>
  <c r="K63" i="1"/>
  <c r="K62" i="1"/>
  <c r="K61" i="1"/>
  <c r="K59" i="1" s="1"/>
  <c r="K60" i="1"/>
  <c r="H59" i="1"/>
  <c r="K58" i="1"/>
  <c r="K57" i="1"/>
  <c r="K56" i="1"/>
  <c r="K55" i="1"/>
  <c r="K54" i="1"/>
  <c r="K53" i="1"/>
  <c r="K52" i="1"/>
  <c r="K51" i="1"/>
  <c r="K50" i="1"/>
  <c r="H50" i="1"/>
  <c r="H36" i="1" s="1"/>
  <c r="H140" i="1" s="1"/>
  <c r="K49" i="1"/>
  <c r="K48" i="1"/>
  <c r="K47" i="1"/>
  <c r="K46" i="1"/>
  <c r="K45" i="1"/>
  <c r="K44" i="1"/>
  <c r="K43" i="1"/>
  <c r="K42" i="1"/>
  <c r="K41" i="1"/>
  <c r="K40" i="1"/>
  <c r="K39" i="1"/>
  <c r="K38" i="1"/>
  <c r="K37" i="1" s="1"/>
  <c r="K36" i="1" s="1"/>
  <c r="K140" i="1" s="1"/>
  <c r="K149" i="1" s="1"/>
  <c r="H37" i="1"/>
  <c r="P34" i="1"/>
  <c r="P141" i="1" s="1"/>
  <c r="O34" i="1"/>
  <c r="O141" i="1" s="1"/>
  <c r="N34" i="1"/>
  <c r="N141" i="1" s="1"/>
  <c r="M34" i="1"/>
  <c r="M141" i="1" s="1"/>
  <c r="H34" i="1"/>
  <c r="K32" i="1"/>
  <c r="K31" i="1"/>
  <c r="H31" i="1"/>
  <c r="K30" i="1"/>
  <c r="K29" i="1" s="1"/>
  <c r="H29" i="1"/>
  <c r="K28" i="1"/>
  <c r="K26" i="1" s="1"/>
  <c r="K27" i="1"/>
  <c r="H26" i="1"/>
  <c r="K25" i="1"/>
  <c r="K24" i="1"/>
  <c r="K23" i="1"/>
  <c r="K22" i="1"/>
  <c r="K21" i="1" s="1"/>
  <c r="H21" i="1"/>
  <c r="K20" i="1"/>
  <c r="K19" i="1"/>
  <c r="K18" i="1"/>
  <c r="K17" i="1"/>
  <c r="K15" i="1" s="1"/>
  <c r="K16" i="1"/>
  <c r="H15" i="1"/>
  <c r="K13" i="1"/>
  <c r="H13" i="1"/>
  <c r="K12" i="1"/>
  <c r="K11" i="1"/>
  <c r="H11" i="1"/>
  <c r="K10" i="1"/>
  <c r="K9" i="1" s="1"/>
  <c r="H9" i="1"/>
  <c r="K34" i="1" l="1"/>
  <c r="K141" i="1" s="1"/>
  <c r="K143" i="1" s="1"/>
  <c r="H141" i="1"/>
  <c r="H143" i="1" s="1"/>
  <c r="H145" i="1" s="1"/>
  <c r="H146" i="1" s="1"/>
  <c r="N149" i="1"/>
  <c r="G149" i="1"/>
</calcChain>
</file>

<file path=xl/sharedStrings.xml><?xml version="1.0" encoding="utf-8"?>
<sst xmlns="http://schemas.openxmlformats.org/spreadsheetml/2006/main" count="220" uniqueCount="108">
  <si>
    <t>令和5年度　正味財産増減計算書予算書（案）</t>
    <rPh sb="0" eb="2">
      <t>レイワ</t>
    </rPh>
    <rPh sb="3" eb="5">
      <t>ネンド</t>
    </rPh>
    <rPh sb="6" eb="7">
      <t>ショウ</t>
    </rPh>
    <rPh sb="7" eb="8">
      <t>ミ</t>
    </rPh>
    <rPh sb="8" eb="10">
      <t>ザイサン</t>
    </rPh>
    <rPh sb="10" eb="12">
      <t>ゾウゲン</t>
    </rPh>
    <rPh sb="12" eb="14">
      <t>ケイサン</t>
    </rPh>
    <rPh sb="14" eb="15">
      <t>ショ</t>
    </rPh>
    <rPh sb="15" eb="17">
      <t>ヨサン</t>
    </rPh>
    <rPh sb="17" eb="18">
      <t>ショ</t>
    </rPh>
    <rPh sb="19" eb="20">
      <t>アン</t>
    </rPh>
    <phoneticPr fontId="4"/>
  </si>
  <si>
    <t>（自　令和5年4月1日　　至　令和6年3月31日）</t>
    <rPh sb="1" eb="2">
      <t>ジ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rPh sb="13" eb="14">
      <t>イタル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phoneticPr fontId="4"/>
  </si>
  <si>
    <t>単位：円</t>
    <rPh sb="0" eb="2">
      <t>タンイ</t>
    </rPh>
    <rPh sb="3" eb="4">
      <t>エン</t>
    </rPh>
    <phoneticPr fontId="4"/>
  </si>
  <si>
    <t>科　　　目</t>
    <rPh sb="0" eb="1">
      <t>カ</t>
    </rPh>
    <rPh sb="4" eb="5">
      <t>メ</t>
    </rPh>
    <phoneticPr fontId="4"/>
  </si>
  <si>
    <t>前年度予算</t>
    <rPh sb="0" eb="3">
      <t>ゼンネンド</t>
    </rPh>
    <rPh sb="3" eb="5">
      <t>ヨサン</t>
    </rPh>
    <phoneticPr fontId="4"/>
  </si>
  <si>
    <t>予算額</t>
    <rPh sb="0" eb="2">
      <t>ヨサン</t>
    </rPh>
    <rPh sb="2" eb="3">
      <t>ガク</t>
    </rPh>
    <phoneticPr fontId="4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</si>
  <si>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4"/>
  </si>
  <si>
    <t>収益事業等会計</t>
    <rPh sb="0" eb="2">
      <t>シュウエキ</t>
    </rPh>
    <rPh sb="2" eb="4">
      <t>ジギョウ</t>
    </rPh>
    <rPh sb="4" eb="5">
      <t>トウ</t>
    </rPh>
    <rPh sb="5" eb="7">
      <t>カイケイ</t>
    </rPh>
    <phoneticPr fontId="4"/>
  </si>
  <si>
    <t>法人会計</t>
    <rPh sb="0" eb="2">
      <t>ホウジン</t>
    </rPh>
    <rPh sb="2" eb="4">
      <t>カイケイ</t>
    </rPh>
    <phoneticPr fontId="4"/>
  </si>
  <si>
    <t>収益事業</t>
    <rPh sb="0" eb="2">
      <t>シュウエキ</t>
    </rPh>
    <rPh sb="2" eb="4">
      <t>ジギョウ</t>
    </rPh>
    <phoneticPr fontId="4"/>
  </si>
  <si>
    <t>共益事業</t>
    <rPh sb="0" eb="2">
      <t>キョウエキ</t>
    </rPh>
    <rPh sb="2" eb="4">
      <t>ジギョウ</t>
    </rPh>
    <phoneticPr fontId="4"/>
  </si>
  <si>
    <t xml:space="preserve">I　一般正味財産増減の部                                                   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4"/>
  </si>
  <si>
    <t>１　経常増減の部</t>
    <rPh sb="2" eb="4">
      <t>ケイジョウ</t>
    </rPh>
    <rPh sb="4" eb="6">
      <t>ゾウゲン</t>
    </rPh>
    <rPh sb="7" eb="8">
      <t>ブ</t>
    </rPh>
    <phoneticPr fontId="4"/>
  </si>
  <si>
    <t>（１）経常収益</t>
    <rPh sb="3" eb="5">
      <t>ケイジョウ</t>
    </rPh>
    <rPh sb="5" eb="7">
      <t>シュウエキ</t>
    </rPh>
    <phoneticPr fontId="4"/>
  </si>
  <si>
    <t>基本財産運用益</t>
    <rPh sb="0" eb="2">
      <t>キホン</t>
    </rPh>
    <rPh sb="2" eb="4">
      <t>ザイサン</t>
    </rPh>
    <rPh sb="4" eb="6">
      <t>ウンヨウ</t>
    </rPh>
    <rPh sb="6" eb="7">
      <t>エキ</t>
    </rPh>
    <phoneticPr fontId="4"/>
  </si>
  <si>
    <t>(</t>
    <phoneticPr fontId="4"/>
  </si>
  <si>
    <t>)</t>
    <phoneticPr fontId="4"/>
  </si>
  <si>
    <t>（</t>
    <phoneticPr fontId="4"/>
  </si>
  <si>
    <t>）</t>
    <phoneticPr fontId="4"/>
  </si>
  <si>
    <t>基本財産受取利息</t>
    <rPh sb="0" eb="2">
      <t>キホン</t>
    </rPh>
    <rPh sb="2" eb="4">
      <t>ザイサン</t>
    </rPh>
    <rPh sb="4" eb="6">
      <t>ウケトリ</t>
    </rPh>
    <rPh sb="6" eb="8">
      <t>リソク</t>
    </rPh>
    <phoneticPr fontId="4"/>
  </si>
  <si>
    <t>特定資産運用益</t>
    <rPh sb="0" eb="2">
      <t>トクテイ</t>
    </rPh>
    <rPh sb="2" eb="4">
      <t>シサン</t>
    </rPh>
    <rPh sb="4" eb="6">
      <t>ウンヨウ</t>
    </rPh>
    <rPh sb="6" eb="7">
      <t>エキ</t>
    </rPh>
    <phoneticPr fontId="4"/>
  </si>
  <si>
    <t>特定資産受取利息</t>
    <rPh sb="0" eb="2">
      <t>トクテイ</t>
    </rPh>
    <rPh sb="2" eb="4">
      <t>シサン</t>
    </rPh>
    <rPh sb="4" eb="6">
      <t>ウケトリ</t>
    </rPh>
    <rPh sb="6" eb="8">
      <t>リソク</t>
    </rPh>
    <phoneticPr fontId="4"/>
  </si>
  <si>
    <t>受取会費</t>
    <rPh sb="0" eb="2">
      <t>ウケトリ</t>
    </rPh>
    <rPh sb="2" eb="4">
      <t>カイヒ</t>
    </rPh>
    <phoneticPr fontId="4"/>
  </si>
  <si>
    <t>一般会費</t>
    <rPh sb="0" eb="2">
      <t>イッパン</t>
    </rPh>
    <rPh sb="2" eb="4">
      <t>カイヒ</t>
    </rPh>
    <phoneticPr fontId="4"/>
  </si>
  <si>
    <t>事業収益</t>
    <rPh sb="0" eb="2">
      <t>ジギョウ</t>
    </rPh>
    <rPh sb="2" eb="4">
      <t>シュウエキ</t>
    </rPh>
    <phoneticPr fontId="4"/>
  </si>
  <si>
    <t>税の啓発事業収益</t>
    <rPh sb="0" eb="1">
      <t>ゼイ</t>
    </rPh>
    <rPh sb="2" eb="4">
      <t>ケイハツ</t>
    </rPh>
    <rPh sb="4" eb="6">
      <t>ジギョウ</t>
    </rPh>
    <rPh sb="6" eb="8">
      <t>シュウエキ</t>
    </rPh>
    <phoneticPr fontId="4"/>
  </si>
  <si>
    <t>経営支援事業収益</t>
    <rPh sb="0" eb="2">
      <t>ケイエイ</t>
    </rPh>
    <rPh sb="2" eb="4">
      <t>シエン</t>
    </rPh>
    <rPh sb="4" eb="6">
      <t>ジギョウ</t>
    </rPh>
    <rPh sb="6" eb="8">
      <t>シュウエキ</t>
    </rPh>
    <phoneticPr fontId="4"/>
  </si>
  <si>
    <t>地域発展事業収益</t>
    <rPh sb="0" eb="2">
      <t>チイキ</t>
    </rPh>
    <rPh sb="2" eb="4">
      <t>ハッテン</t>
    </rPh>
    <rPh sb="4" eb="6">
      <t>ジギョウ</t>
    </rPh>
    <rPh sb="6" eb="8">
      <t>シュウエキ</t>
    </rPh>
    <phoneticPr fontId="4"/>
  </si>
  <si>
    <t>福利厚生事業収益</t>
    <rPh sb="0" eb="2">
      <t>フクリ</t>
    </rPh>
    <rPh sb="2" eb="4">
      <t>コウセイ</t>
    </rPh>
    <rPh sb="4" eb="6">
      <t>ジギョウ</t>
    </rPh>
    <rPh sb="6" eb="8">
      <t>シュウエキ</t>
    </rPh>
    <phoneticPr fontId="4"/>
  </si>
  <si>
    <t>会員支援事業収益</t>
    <rPh sb="0" eb="2">
      <t>カイイン</t>
    </rPh>
    <rPh sb="2" eb="4">
      <t>シエン</t>
    </rPh>
    <rPh sb="4" eb="6">
      <t>ジギョウ</t>
    </rPh>
    <rPh sb="6" eb="8">
      <t>シュウエキ</t>
    </rPh>
    <phoneticPr fontId="4"/>
  </si>
  <si>
    <t>受取補助金等</t>
    <rPh sb="0" eb="2">
      <t>ウケトリ</t>
    </rPh>
    <rPh sb="2" eb="5">
      <t>ホジョキン</t>
    </rPh>
    <rPh sb="5" eb="6">
      <t>トウ</t>
    </rPh>
    <phoneticPr fontId="4"/>
  </si>
  <si>
    <t>受取全法連助成金</t>
    <rPh sb="0" eb="2">
      <t>ウケトリ</t>
    </rPh>
    <rPh sb="2" eb="3">
      <t>ゼン</t>
    </rPh>
    <rPh sb="3" eb="4">
      <t>ホウ</t>
    </rPh>
    <rPh sb="4" eb="5">
      <t>レン</t>
    </rPh>
    <rPh sb="5" eb="8">
      <t>ジョセイキン</t>
    </rPh>
    <phoneticPr fontId="4"/>
  </si>
  <si>
    <t>受取県連補助金</t>
    <rPh sb="0" eb="2">
      <t>ウケトリ</t>
    </rPh>
    <rPh sb="2" eb="3">
      <t>ケン</t>
    </rPh>
    <rPh sb="3" eb="4">
      <t>レン</t>
    </rPh>
    <rPh sb="4" eb="7">
      <t>ホジョキン</t>
    </rPh>
    <phoneticPr fontId="3"/>
  </si>
  <si>
    <t>受取全法連助成金(B)</t>
    <rPh sb="0" eb="2">
      <t>ウケトリ</t>
    </rPh>
    <rPh sb="2" eb="3">
      <t>ゼン</t>
    </rPh>
    <rPh sb="3" eb="4">
      <t>ホウ</t>
    </rPh>
    <rPh sb="4" eb="5">
      <t>レン</t>
    </rPh>
    <rPh sb="5" eb="8">
      <t>ジョセイキン</t>
    </rPh>
    <phoneticPr fontId="3"/>
  </si>
  <si>
    <t>受取全法連補助金</t>
    <rPh sb="0" eb="2">
      <t>ウケトリ</t>
    </rPh>
    <rPh sb="2" eb="3">
      <t>ゼン</t>
    </rPh>
    <rPh sb="3" eb="4">
      <t>ホウ</t>
    </rPh>
    <rPh sb="4" eb="5">
      <t>レン</t>
    </rPh>
    <rPh sb="5" eb="8">
      <t>ホジョキン</t>
    </rPh>
    <phoneticPr fontId="4"/>
  </si>
  <si>
    <t>受取負担金</t>
    <rPh sb="0" eb="2">
      <t>ウケトリ</t>
    </rPh>
    <rPh sb="2" eb="5">
      <t>フタンキン</t>
    </rPh>
    <phoneticPr fontId="4"/>
  </si>
  <si>
    <t>三部会受取負担金</t>
    <rPh sb="0" eb="2">
      <t>サンブ</t>
    </rPh>
    <rPh sb="2" eb="3">
      <t>カイ</t>
    </rPh>
    <rPh sb="3" eb="5">
      <t>ウケトリ</t>
    </rPh>
    <rPh sb="5" eb="8">
      <t>フタンキン</t>
    </rPh>
    <phoneticPr fontId="4"/>
  </si>
  <si>
    <t>受取寄付金</t>
    <rPh sb="0" eb="2">
      <t>ウケトリ</t>
    </rPh>
    <rPh sb="2" eb="5">
      <t>キフキン</t>
    </rPh>
    <phoneticPr fontId="4"/>
  </si>
  <si>
    <t>雑収益</t>
    <rPh sb="0" eb="3">
      <t>ザツシュウエキ</t>
    </rPh>
    <phoneticPr fontId="4"/>
  </si>
  <si>
    <t>受取利息</t>
    <rPh sb="0" eb="2">
      <t>ウケトリ</t>
    </rPh>
    <rPh sb="2" eb="4">
      <t>リソク</t>
    </rPh>
    <phoneticPr fontId="4"/>
  </si>
  <si>
    <t>【経常収益計】</t>
    <rPh sb="1" eb="3">
      <t>ケイジョウ</t>
    </rPh>
    <rPh sb="3" eb="5">
      <t>シュウエキ</t>
    </rPh>
    <rPh sb="5" eb="6">
      <t>ケイ</t>
    </rPh>
    <phoneticPr fontId="4"/>
  </si>
  <si>
    <t>（２）経常費用</t>
    <rPh sb="3" eb="5">
      <t>ケイジョウ</t>
    </rPh>
    <rPh sb="5" eb="7">
      <t>ヒヨウ</t>
    </rPh>
    <phoneticPr fontId="4"/>
  </si>
  <si>
    <t>事業費</t>
    <rPh sb="0" eb="2">
      <t>ジギョウ</t>
    </rPh>
    <rPh sb="2" eb="3">
      <t>ヒ</t>
    </rPh>
    <phoneticPr fontId="4"/>
  </si>
  <si>
    <t>税の啓発事業費</t>
    <rPh sb="0" eb="1">
      <t>ゼイ</t>
    </rPh>
    <rPh sb="2" eb="4">
      <t>ケイハツ</t>
    </rPh>
    <rPh sb="4" eb="6">
      <t>ジギョウ</t>
    </rPh>
    <rPh sb="6" eb="7">
      <t>ヒ</t>
    </rPh>
    <phoneticPr fontId="4"/>
  </si>
  <si>
    <t>(</t>
    <phoneticPr fontId="3"/>
  </si>
  <si>
    <t>)</t>
    <phoneticPr fontId="3"/>
  </si>
  <si>
    <t>会議費</t>
    <rPh sb="0" eb="2">
      <t>カイギ</t>
    </rPh>
    <rPh sb="2" eb="3">
      <t>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</si>
  <si>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</si>
  <si>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</si>
  <si>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</si>
  <si>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</si>
  <si>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諸謝金</t>
    <rPh sb="0" eb="3">
      <t>ショシャキン</t>
    </rPh>
    <phoneticPr fontId="3"/>
  </si>
  <si>
    <t>支払負担金</t>
    <rPh sb="0" eb="2">
      <t>シハライ</t>
    </rPh>
    <rPh sb="2" eb="5">
      <t>フタンキン</t>
    </rPh>
    <phoneticPr fontId="3"/>
  </si>
  <si>
    <t>委託費</t>
    <rPh sb="0" eb="2">
      <t>イタク</t>
    </rPh>
    <rPh sb="2" eb="3">
      <t>ヒ</t>
    </rPh>
    <phoneticPr fontId="3"/>
  </si>
  <si>
    <t>会場費</t>
    <rPh sb="0" eb="2">
      <t>カイジョウ</t>
    </rPh>
    <rPh sb="2" eb="3">
      <t>ヒ</t>
    </rPh>
    <phoneticPr fontId="3"/>
  </si>
  <si>
    <t>図書費</t>
    <rPh sb="0" eb="3">
      <t>トショヒ</t>
    </rPh>
    <phoneticPr fontId="3"/>
  </si>
  <si>
    <t>維持管理費</t>
    <rPh sb="0" eb="2">
      <t>イジ</t>
    </rPh>
    <rPh sb="2" eb="5">
      <t>カンリヒ</t>
    </rPh>
    <phoneticPr fontId="3"/>
  </si>
  <si>
    <t>支払手数料</t>
    <rPh sb="0" eb="2">
      <t>シハライ</t>
    </rPh>
    <rPh sb="2" eb="5">
      <t>テスウリョウ</t>
    </rPh>
    <phoneticPr fontId="3"/>
  </si>
  <si>
    <t>経営支援事業費</t>
    <rPh sb="0" eb="2">
      <t>ケイエイ</t>
    </rPh>
    <rPh sb="2" eb="4">
      <t>シエン</t>
    </rPh>
    <rPh sb="4" eb="6">
      <t>ジギョウ</t>
    </rPh>
    <rPh sb="6" eb="7">
      <t>ヒ</t>
    </rPh>
    <phoneticPr fontId="4"/>
  </si>
  <si>
    <t>地域発展事業費</t>
    <rPh sb="0" eb="2">
      <t>チイキ</t>
    </rPh>
    <rPh sb="2" eb="4">
      <t>ハッテン</t>
    </rPh>
    <rPh sb="4" eb="6">
      <t>ジギョウ</t>
    </rPh>
    <rPh sb="6" eb="7">
      <t>ヒ</t>
    </rPh>
    <phoneticPr fontId="4"/>
  </si>
  <si>
    <t>支払寄附金</t>
    <rPh sb="0" eb="2">
      <t>シハライ</t>
    </rPh>
    <rPh sb="2" eb="5">
      <t>キフキン</t>
    </rPh>
    <phoneticPr fontId="3"/>
  </si>
  <si>
    <t>保険料</t>
    <rPh sb="0" eb="3">
      <t>ホケンリョウ</t>
    </rPh>
    <phoneticPr fontId="3"/>
  </si>
  <si>
    <t>雑費</t>
    <rPh sb="0" eb="2">
      <t>ザッピ</t>
    </rPh>
    <phoneticPr fontId="3"/>
  </si>
  <si>
    <t>福利厚生事業費</t>
    <rPh sb="0" eb="2">
      <t>フクリ</t>
    </rPh>
    <rPh sb="2" eb="4">
      <t>コウセイ</t>
    </rPh>
    <rPh sb="4" eb="6">
      <t>ジギョウ</t>
    </rPh>
    <rPh sb="6" eb="7">
      <t>ヒ</t>
    </rPh>
    <phoneticPr fontId="4"/>
  </si>
  <si>
    <t>会員支援事業費</t>
    <rPh sb="0" eb="2">
      <t>カイイン</t>
    </rPh>
    <rPh sb="2" eb="4">
      <t>シエン</t>
    </rPh>
    <rPh sb="4" eb="6">
      <t>ジギョウ</t>
    </rPh>
    <rPh sb="6" eb="7">
      <t>ヒ</t>
    </rPh>
    <phoneticPr fontId="4"/>
  </si>
  <si>
    <t>（</t>
    <phoneticPr fontId="3"/>
  </si>
  <si>
    <t>親睦会費</t>
    <rPh sb="0" eb="2">
      <t>シンボク</t>
    </rPh>
    <rPh sb="2" eb="3">
      <t>カイ</t>
    </rPh>
    <rPh sb="3" eb="4">
      <t>ヒ</t>
    </rPh>
    <phoneticPr fontId="3"/>
  </si>
  <si>
    <t>事業管理費</t>
    <rPh sb="0" eb="2">
      <t>ジギョウ</t>
    </rPh>
    <rPh sb="2" eb="5">
      <t>カンリヒ</t>
    </rPh>
    <phoneticPr fontId="4"/>
  </si>
  <si>
    <t>給与手当</t>
    <rPh sb="0" eb="2">
      <t>キュウヨ</t>
    </rPh>
    <rPh sb="2" eb="4">
      <t>テア</t>
    </rPh>
    <phoneticPr fontId="4"/>
  </si>
  <si>
    <t>雑給</t>
    <rPh sb="0" eb="2">
      <t>ザッキュウ</t>
    </rPh>
    <phoneticPr fontId="4"/>
  </si>
  <si>
    <t>退職給付費用</t>
    <rPh sb="0" eb="2">
      <t>タイショク</t>
    </rPh>
    <rPh sb="2" eb="4">
      <t>キュウフ</t>
    </rPh>
    <rPh sb="4" eb="6">
      <t>ヒヨウ</t>
    </rPh>
    <phoneticPr fontId="4"/>
  </si>
  <si>
    <t>福利厚生費</t>
    <rPh sb="0" eb="2">
      <t>フクリ</t>
    </rPh>
    <rPh sb="2" eb="5">
      <t>コウセイヒ</t>
    </rPh>
    <phoneticPr fontId="4"/>
  </si>
  <si>
    <t>旅費交通費</t>
    <rPh sb="0" eb="2">
      <t>リョヒ</t>
    </rPh>
    <rPh sb="2" eb="5">
      <t>コウツウヒ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</si>
  <si>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</si>
  <si>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</si>
  <si>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</si>
  <si>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</si>
  <si>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修繕費</t>
    <rPh sb="0" eb="3">
      <t>シュウゼンヒ</t>
    </rPh>
    <phoneticPr fontId="4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</si>
  <si>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4"/>
  </si>
  <si>
    <t>燃料費</t>
    <rPh sb="0" eb="3">
      <t>ネンリョウヒ</t>
    </rPh>
    <phoneticPr fontId="4"/>
  </si>
  <si>
    <t>光熱水道費</t>
    <rPh sb="0" eb="1">
      <t>コウ</t>
    </rPh>
    <rPh sb="1" eb="2">
      <t>ネツ</t>
    </rPh>
    <rPh sb="2" eb="4">
      <t>スイドウ</t>
    </rPh>
    <rPh sb="4" eb="5">
      <t>ヒ</t>
    </rPh>
    <phoneticPr fontId="4"/>
  </si>
  <si>
    <t>賃貸料</t>
    <rPh sb="0" eb="2">
      <t>チンタイ</t>
    </rPh>
    <rPh sb="2" eb="3">
      <t>リョウ</t>
    </rPh>
    <phoneticPr fontId="4"/>
  </si>
  <si>
    <t>保険料</t>
    <rPh sb="0" eb="2">
      <t>ホケン</t>
    </rPh>
    <rPh sb="2" eb="3">
      <t>リョウ</t>
    </rPh>
    <phoneticPr fontId="4"/>
  </si>
  <si>
    <t>租税公課</t>
    <rPh sb="0" eb="2">
      <t>ソゼイ</t>
    </rPh>
    <rPh sb="2" eb="4">
      <t>コウカ</t>
    </rPh>
    <phoneticPr fontId="4"/>
  </si>
  <si>
    <t>委託費</t>
    <rPh sb="0" eb="2">
      <t>イタク</t>
    </rPh>
    <rPh sb="2" eb="3">
      <t>ヒ</t>
    </rPh>
    <phoneticPr fontId="4"/>
  </si>
  <si>
    <t>ﾘｰｽ料</t>
    <rPh sb="3" eb="4">
      <t>リョウ</t>
    </rPh>
    <phoneticPr fontId="4"/>
  </si>
  <si>
    <t>図書費</t>
    <rPh sb="0" eb="3">
      <t>トショヒ</t>
    </rPh>
    <phoneticPr fontId="4"/>
  </si>
  <si>
    <t>維持管理費</t>
    <rPh sb="0" eb="2">
      <t>イジ</t>
    </rPh>
    <rPh sb="2" eb="4">
      <t>カンリ</t>
    </rPh>
    <rPh sb="4" eb="5">
      <t>ヒ</t>
    </rPh>
    <phoneticPr fontId="4"/>
  </si>
  <si>
    <t>支払手数料</t>
    <rPh sb="0" eb="2">
      <t>シハライ</t>
    </rPh>
    <rPh sb="2" eb="4">
      <t>テスウ</t>
    </rPh>
    <rPh sb="4" eb="5">
      <t>リョウ</t>
    </rPh>
    <phoneticPr fontId="4"/>
  </si>
  <si>
    <t>貸倒損失</t>
    <rPh sb="0" eb="2">
      <t>カシダオレ</t>
    </rPh>
    <rPh sb="2" eb="4">
      <t>ソンシツ</t>
    </rPh>
    <phoneticPr fontId="3"/>
  </si>
  <si>
    <t>雑費</t>
    <rPh sb="0" eb="2">
      <t>ザッピ</t>
    </rPh>
    <phoneticPr fontId="4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</si>
  <si>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3"/>
  </si>
  <si>
    <t>一般管理費</t>
    <rPh sb="0" eb="2">
      <t>イッパン</t>
    </rPh>
    <rPh sb="2" eb="5">
      <t>カンリヒ</t>
    </rPh>
    <phoneticPr fontId="4"/>
  </si>
  <si>
    <t>会議費</t>
    <rPh sb="0" eb="3">
      <t>カイギヒ</t>
    </rPh>
    <phoneticPr fontId="4"/>
  </si>
  <si>
    <t>渉外慶弔費</t>
    <rPh sb="0" eb="2">
      <t>ショウガイ</t>
    </rPh>
    <rPh sb="2" eb="4">
      <t>ケイチョウ</t>
    </rPh>
    <rPh sb="4" eb="5">
      <t>ヒ</t>
    </rPh>
    <phoneticPr fontId="4"/>
  </si>
  <si>
    <t>表彰費</t>
    <rPh sb="0" eb="2">
      <t>ヒョウショウ</t>
    </rPh>
    <rPh sb="2" eb="3">
      <t>ヒ</t>
    </rPh>
    <phoneticPr fontId="4"/>
  </si>
  <si>
    <t>諸会費</t>
    <rPh sb="0" eb="1">
      <t>ショ</t>
    </rPh>
    <rPh sb="1" eb="3">
      <t>カイヒ</t>
    </rPh>
    <phoneticPr fontId="4"/>
  </si>
  <si>
    <t xml:space="preserve"> 【経常費用計】</t>
    <rPh sb="2" eb="4">
      <t>ケイジョウ</t>
    </rPh>
    <rPh sb="4" eb="6">
      <t>ヒヨウ</t>
    </rPh>
    <rPh sb="6" eb="7">
      <t>ケイ</t>
    </rPh>
    <phoneticPr fontId="4"/>
  </si>
  <si>
    <t xml:space="preserve"> 【当期経常増減額】</t>
    <rPh sb="2" eb="4">
      <t>トウキ</t>
    </rPh>
    <rPh sb="4" eb="6">
      <t>ケイジョウ</t>
    </rPh>
    <rPh sb="6" eb="9">
      <t>ゾウゲンガク</t>
    </rPh>
    <phoneticPr fontId="4"/>
  </si>
  <si>
    <t>当期一般正味財産増減額</t>
    <rPh sb="0" eb="2">
      <t>トウキ</t>
    </rPh>
    <rPh sb="2" eb="4">
      <t>イッパン</t>
    </rPh>
    <rPh sb="4" eb="5">
      <t>ショウ</t>
    </rPh>
    <rPh sb="5" eb="6">
      <t>ミ</t>
    </rPh>
    <rPh sb="6" eb="8">
      <t>ザイサン</t>
    </rPh>
    <rPh sb="8" eb="11">
      <t>ゾウゲンガク</t>
    </rPh>
    <phoneticPr fontId="4"/>
  </si>
  <si>
    <t>一般正味財産期首残高</t>
    <rPh sb="0" eb="2">
      <t>イッパン</t>
    </rPh>
    <rPh sb="2" eb="3">
      <t>ショウ</t>
    </rPh>
    <rPh sb="3" eb="4">
      <t>ミ</t>
    </rPh>
    <rPh sb="4" eb="6">
      <t>ザイサン</t>
    </rPh>
    <rPh sb="6" eb="8">
      <t>キシュ</t>
    </rPh>
    <rPh sb="8" eb="10">
      <t>ザンダカ</t>
    </rPh>
    <phoneticPr fontId="4"/>
  </si>
  <si>
    <t>一般正味財産期末残高</t>
    <rPh sb="0" eb="2">
      <t>イッパン</t>
    </rPh>
    <rPh sb="2" eb="3">
      <t>ショウ</t>
    </rPh>
    <rPh sb="3" eb="4">
      <t>ミ</t>
    </rPh>
    <rPh sb="4" eb="6">
      <t>ザイサン</t>
    </rPh>
    <rPh sb="6" eb="8">
      <t>キマツ</t>
    </rPh>
    <rPh sb="8" eb="10">
      <t>ザンダカ</t>
    </rPh>
    <phoneticPr fontId="4"/>
  </si>
  <si>
    <t>Ⅱ　正味財産期末残高</t>
    <rPh sb="2" eb="3">
      <t>ショウ</t>
    </rPh>
    <rPh sb="3" eb="4">
      <t>ミ</t>
    </rPh>
    <rPh sb="4" eb="6">
      <t>ザイサン</t>
    </rPh>
    <rPh sb="6" eb="8">
      <t>キマツ</t>
    </rPh>
    <rPh sb="8" eb="10">
      <t>ザンダカ</t>
    </rPh>
    <phoneticPr fontId="4"/>
  </si>
  <si>
    <t>管理費（事業管理費、一般管理費）は従事割合によって按分</t>
    <rPh sb="0" eb="2">
      <t>カンリ</t>
    </rPh>
    <rPh sb="2" eb="3">
      <t>ヒ</t>
    </rPh>
    <rPh sb="4" eb="6">
      <t>ジギョウ</t>
    </rPh>
    <rPh sb="6" eb="8">
      <t>カンリ</t>
    </rPh>
    <rPh sb="8" eb="9">
      <t>ヒ</t>
    </rPh>
    <rPh sb="10" eb="12">
      <t>イッパン</t>
    </rPh>
    <rPh sb="12" eb="14">
      <t>カンリ</t>
    </rPh>
    <rPh sb="14" eb="15">
      <t>ヒ</t>
    </rPh>
    <rPh sb="17" eb="19">
      <t>ジュウジ</t>
    </rPh>
    <rPh sb="19" eb="21">
      <t>ワリアイ</t>
    </rPh>
    <rPh sb="25" eb="27">
      <t>アンブン</t>
    </rPh>
    <phoneticPr fontId="4"/>
  </si>
  <si>
    <t>従事割合は　公益事業：68％、収益事業：3％、共益事業：14％、法人会計：15％</t>
    <phoneticPr fontId="4"/>
  </si>
  <si>
    <t>公益目的事業比率</t>
    <rPh sb="0" eb="2">
      <t>コウエキ</t>
    </rPh>
    <rPh sb="2" eb="4">
      <t>モクテキ</t>
    </rPh>
    <rPh sb="4" eb="6">
      <t>ジギョウ</t>
    </rPh>
    <rPh sb="6" eb="8">
      <t>ヒリツ</t>
    </rPh>
    <phoneticPr fontId="4"/>
  </si>
  <si>
    <t>／</t>
    <phoneticPr fontId="3"/>
  </si>
  <si>
    <t>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</si>
</sst>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;[Red]\-#,##0\ "/>
    <numFmt numFmtId="178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P明朝B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38" fontId="1" fillId="0" borderId="0" xfId="2">
      <alignment vertical="center"/>
    </xf>
    <xf numFmtId="0" fontId="1" fillId="0" borderId="0" xfId="1">
      <alignment vertical="center"/>
    </xf>
    <xf numFmtId="38" fontId="1" fillId="0" borderId="0" xfId="2" applyBorder="1" applyAlignment="1">
      <alignment vertical="center"/>
    </xf>
    <xf numFmtId="38" fontId="1" fillId="0" borderId="0" xfId="2" applyBorder="1" applyAlignment="1">
      <alignment horizontal="right" vertical="center"/>
    </xf>
    <xf numFmtId="38" fontId="7" fillId="0" borderId="13" xfId="2" applyFont="1" applyBorder="1" applyAlignment="1">
      <alignment horizontal="center" vertical="center"/>
    </xf>
    <xf numFmtId="38" fontId="8" fillId="0" borderId="0" xfId="2" applyFont="1" applyAlignment="1">
      <alignment horizontal="center" vertical="center"/>
    </xf>
    <xf numFmtId="0" fontId="1" fillId="0" borderId="18" xfId="1" applyBorder="1">
      <alignment vertical="center"/>
    </xf>
    <xf numFmtId="38" fontId="1" fillId="0" borderId="16" xfId="2" applyFont="1" applyBorder="1" applyAlignment="1">
      <alignment vertical="center"/>
    </xf>
    <xf numFmtId="0" fontId="1" fillId="0" borderId="16" xfId="1" applyBorder="1">
      <alignment vertical="center"/>
    </xf>
    <xf numFmtId="38" fontId="9" fillId="0" borderId="19" xfId="2" applyFont="1" applyBorder="1" applyAlignment="1">
      <alignment vertical="center" shrinkToFit="1"/>
    </xf>
    <xf numFmtId="38" fontId="9" fillId="0" borderId="20" xfId="2" applyFont="1" applyBorder="1" applyAlignment="1">
      <alignment vertical="center" shrinkToFit="1"/>
    </xf>
    <xf numFmtId="38" fontId="10" fillId="0" borderId="21" xfId="2" applyFont="1" applyBorder="1" applyAlignment="1">
      <alignment vertical="center" shrinkToFit="1"/>
    </xf>
    <xf numFmtId="0" fontId="6" fillId="0" borderId="22" xfId="1" applyFont="1" applyBorder="1" applyAlignment="1">
      <alignment horizontal="left" vertical="center"/>
    </xf>
    <xf numFmtId="0" fontId="7" fillId="0" borderId="23" xfId="1" applyFont="1" applyBorder="1">
      <alignment vertical="center"/>
    </xf>
    <xf numFmtId="0" fontId="6" fillId="0" borderId="23" xfId="1" applyFont="1" applyBorder="1" applyAlignment="1">
      <alignment horizontal="left" vertical="center"/>
    </xf>
    <xf numFmtId="0" fontId="6" fillId="0" borderId="23" xfId="1" applyFont="1" applyBorder="1">
      <alignment vertical="center"/>
    </xf>
    <xf numFmtId="0" fontId="7" fillId="0" borderId="0" xfId="1" applyFont="1">
      <alignment vertical="center"/>
    </xf>
    <xf numFmtId="0" fontId="11" fillId="0" borderId="24" xfId="1" applyFont="1" applyBorder="1">
      <alignment vertical="center"/>
    </xf>
    <xf numFmtId="38" fontId="11" fillId="0" borderId="23" xfId="2" applyFont="1" applyBorder="1">
      <alignment vertical="center"/>
    </xf>
    <xf numFmtId="0" fontId="11" fillId="0" borderId="23" xfId="1" applyFont="1" applyBorder="1">
      <alignment vertical="center"/>
    </xf>
    <xf numFmtId="38" fontId="9" fillId="0" borderId="25" xfId="2" applyFont="1" applyBorder="1" applyAlignment="1">
      <alignment vertical="center" shrinkToFit="1"/>
    </xf>
    <xf numFmtId="38" fontId="9" fillId="0" borderId="26" xfId="2" applyFont="1" applyBorder="1" applyAlignment="1">
      <alignment vertical="center" shrinkToFit="1"/>
    </xf>
    <xf numFmtId="38" fontId="10" fillId="0" borderId="27" xfId="2" applyFont="1" applyBorder="1" applyAlignment="1">
      <alignment vertical="center" shrinkToFit="1"/>
    </xf>
    <xf numFmtId="0" fontId="6" fillId="0" borderId="28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" fillId="0" borderId="28" xfId="1" applyBorder="1">
      <alignment vertical="center"/>
    </xf>
    <xf numFmtId="0" fontId="12" fillId="0" borderId="23" xfId="1" applyFont="1" applyBorder="1">
      <alignment vertical="center"/>
    </xf>
    <xf numFmtId="0" fontId="7" fillId="0" borderId="28" xfId="1" applyFont="1" applyBorder="1">
      <alignment vertical="center"/>
    </xf>
    <xf numFmtId="38" fontId="11" fillId="0" borderId="0" xfId="2" applyFont="1" applyBorder="1">
      <alignment vertical="center"/>
    </xf>
    <xf numFmtId="38" fontId="11" fillId="0" borderId="25" xfId="2" applyFont="1" applyBorder="1" applyAlignment="1">
      <alignment vertical="center" shrinkToFit="1"/>
    </xf>
    <xf numFmtId="38" fontId="11" fillId="0" borderId="26" xfId="2" applyFont="1" applyBorder="1" applyAlignment="1">
      <alignment vertical="center" shrinkToFit="1"/>
    </xf>
    <xf numFmtId="38" fontId="11" fillId="0" borderId="27" xfId="2" applyFont="1" applyBorder="1" applyAlignment="1">
      <alignment vertical="center" shrinkToFit="1"/>
    </xf>
    <xf numFmtId="0" fontId="12" fillId="0" borderId="23" xfId="1" applyFont="1" applyBorder="1" applyAlignment="1">
      <alignment horizontal="left" vertical="center"/>
    </xf>
    <xf numFmtId="0" fontId="11" fillId="0" borderId="29" xfId="1" applyFont="1" applyBorder="1">
      <alignment vertical="center"/>
    </xf>
    <xf numFmtId="0" fontId="11" fillId="0" borderId="0" xfId="1" applyFont="1">
      <alignment vertical="center"/>
    </xf>
    <xf numFmtId="0" fontId="12" fillId="0" borderId="30" xfId="1" applyFont="1" applyBorder="1" applyAlignment="1">
      <alignment horizontal="left" vertical="center"/>
    </xf>
    <xf numFmtId="0" fontId="12" fillId="0" borderId="31" xfId="1" applyFont="1" applyBorder="1" applyAlignment="1">
      <alignment horizontal="left" vertical="center"/>
    </xf>
    <xf numFmtId="0" fontId="7" fillId="0" borderId="31" xfId="1" applyFont="1" applyBorder="1">
      <alignment vertical="center"/>
    </xf>
    <xf numFmtId="0" fontId="12" fillId="0" borderId="31" xfId="1" applyFont="1" applyBorder="1">
      <alignment vertical="center"/>
    </xf>
    <xf numFmtId="38" fontId="11" fillId="0" borderId="23" xfId="2" applyFont="1" applyFill="1" applyBorder="1">
      <alignment vertical="center"/>
    </xf>
    <xf numFmtId="38" fontId="8" fillId="0" borderId="0" xfId="2" applyFont="1">
      <alignment vertical="center"/>
    </xf>
    <xf numFmtId="0" fontId="12" fillId="0" borderId="22" xfId="1" applyFont="1" applyBorder="1">
      <alignment vertical="center"/>
    </xf>
    <xf numFmtId="38" fontId="11" fillId="0" borderId="27" xfId="2" applyFont="1" applyBorder="1" applyAlignment="1">
      <alignment horizontal="right" vertical="center" shrinkToFit="1"/>
    </xf>
    <xf numFmtId="38" fontId="11" fillId="0" borderId="25" xfId="2" applyFont="1" applyFill="1" applyBorder="1" applyAlignment="1">
      <alignment vertical="center" shrinkToFit="1"/>
    </xf>
    <xf numFmtId="0" fontId="13" fillId="0" borderId="23" xfId="1" applyFont="1" applyBorder="1">
      <alignment vertical="center"/>
    </xf>
    <xf numFmtId="38" fontId="11" fillId="0" borderId="33" xfId="2" applyFont="1" applyBorder="1" applyAlignment="1">
      <alignment vertical="center" shrinkToFit="1"/>
    </xf>
    <xf numFmtId="38" fontId="11" fillId="0" borderId="34" xfId="2" applyFont="1" applyBorder="1" applyAlignment="1">
      <alignment horizontal="right" vertical="center" shrinkToFit="1"/>
    </xf>
    <xf numFmtId="0" fontId="12" fillId="0" borderId="35" xfId="1" applyFont="1" applyBorder="1">
      <alignment vertical="center"/>
    </xf>
    <xf numFmtId="0" fontId="12" fillId="0" borderId="36" xfId="1" applyFont="1" applyBorder="1">
      <alignment vertical="center"/>
    </xf>
    <xf numFmtId="0" fontId="7" fillId="0" borderId="36" xfId="1" applyFont="1" applyBorder="1">
      <alignment vertical="center"/>
    </xf>
    <xf numFmtId="0" fontId="7" fillId="0" borderId="36" xfId="1" applyFont="1" applyBorder="1" applyAlignment="1">
      <alignment horizontal="left" vertical="center"/>
    </xf>
    <xf numFmtId="0" fontId="11" fillId="0" borderId="37" xfId="1" applyFont="1" applyBorder="1" applyAlignment="1">
      <alignment horizontal="left" vertical="center"/>
    </xf>
    <xf numFmtId="38" fontId="11" fillId="0" borderId="36" xfId="2" applyFont="1" applyBorder="1" applyAlignment="1">
      <alignment horizontal="right" vertical="center"/>
    </xf>
    <xf numFmtId="0" fontId="11" fillId="0" borderId="36" xfId="1" applyFont="1" applyBorder="1" applyAlignment="1">
      <alignment horizontal="left" vertical="center"/>
    </xf>
    <xf numFmtId="38" fontId="11" fillId="0" borderId="38" xfId="2" applyFont="1" applyBorder="1" applyAlignment="1">
      <alignment vertical="center" shrinkToFit="1"/>
    </xf>
    <xf numFmtId="38" fontId="11" fillId="0" borderId="39" xfId="2" applyFont="1" applyBorder="1" applyAlignment="1">
      <alignment vertical="center" shrinkToFit="1"/>
    </xf>
    <xf numFmtId="38" fontId="11" fillId="0" borderId="40" xfId="2" applyFont="1" applyBorder="1" applyAlignment="1">
      <alignment horizontal="right" vertical="center" shrinkToFit="1"/>
    </xf>
    <xf numFmtId="0" fontId="12" fillId="0" borderId="41" xfId="1" applyFont="1" applyBorder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38" fontId="11" fillId="0" borderId="42" xfId="2" applyFont="1" applyBorder="1" applyAlignment="1">
      <alignment vertical="center" shrinkToFit="1"/>
    </xf>
    <xf numFmtId="38" fontId="11" fillId="0" borderId="20" xfId="2" applyFont="1" applyBorder="1" applyAlignment="1">
      <alignment vertical="center" shrinkToFit="1"/>
    </xf>
    <xf numFmtId="38" fontId="11" fillId="0" borderId="21" xfId="2" applyFont="1" applyBorder="1" applyAlignment="1">
      <alignment vertical="center" shrinkToFit="1"/>
    </xf>
    <xf numFmtId="0" fontId="0" fillId="0" borderId="23" xfId="0" applyBorder="1">
      <alignment vertical="center"/>
    </xf>
    <xf numFmtId="38" fontId="11" fillId="0" borderId="25" xfId="2" applyFont="1" applyBorder="1">
      <alignment vertical="center"/>
    </xf>
    <xf numFmtId="0" fontId="11" fillId="0" borderId="43" xfId="1" applyFont="1" applyBorder="1">
      <alignment vertical="center"/>
    </xf>
    <xf numFmtId="38" fontId="11" fillId="0" borderId="44" xfId="2" applyFont="1" applyBorder="1">
      <alignment vertical="center"/>
    </xf>
    <xf numFmtId="38" fontId="11" fillId="0" borderId="45" xfId="2" applyFont="1" applyBorder="1">
      <alignment vertical="center"/>
    </xf>
    <xf numFmtId="0" fontId="15" fillId="0" borderId="23" xfId="0" applyFont="1" applyBorder="1">
      <alignment vertical="center"/>
    </xf>
    <xf numFmtId="0" fontId="16" fillId="0" borderId="23" xfId="0" applyFont="1" applyBorder="1">
      <alignment vertical="center"/>
    </xf>
    <xf numFmtId="38" fontId="11" fillId="0" borderId="32" xfId="2" applyFont="1" applyBorder="1" applyAlignment="1">
      <alignment vertical="center" shrinkToFit="1"/>
    </xf>
    <xf numFmtId="38" fontId="11" fillId="0" borderId="43" xfId="2" applyFont="1" applyFill="1" applyBorder="1" applyAlignment="1">
      <alignment vertical="center" shrinkToFit="1"/>
    </xf>
    <xf numFmtId="38" fontId="11" fillId="0" borderId="26" xfId="2" applyFont="1" applyFill="1" applyBorder="1" applyAlignment="1">
      <alignment vertical="center" shrinkToFit="1"/>
    </xf>
    <xf numFmtId="38" fontId="11" fillId="0" borderId="27" xfId="2" applyFont="1" applyFill="1" applyBorder="1" applyAlignment="1">
      <alignment vertical="center" shrinkToFit="1"/>
    </xf>
    <xf numFmtId="38" fontId="8" fillId="0" borderId="0" xfId="2" applyFont="1" applyFill="1">
      <alignment vertical="center"/>
    </xf>
    <xf numFmtId="0" fontId="17" fillId="0" borderId="31" xfId="1" applyFont="1" applyBorder="1">
      <alignment vertical="center"/>
    </xf>
    <xf numFmtId="38" fontId="11" fillId="0" borderId="0" xfId="2" applyFont="1" applyFill="1" applyBorder="1">
      <alignment vertical="center"/>
    </xf>
    <xf numFmtId="0" fontId="7" fillId="0" borderId="46" xfId="1" applyFont="1" applyBorder="1">
      <alignment vertical="center"/>
    </xf>
    <xf numFmtId="0" fontId="12" fillId="0" borderId="46" xfId="1" applyFont="1" applyBorder="1">
      <alignment vertical="center"/>
    </xf>
    <xf numFmtId="0" fontId="7" fillId="0" borderId="47" xfId="1" applyFont="1" applyBorder="1">
      <alignment vertical="center"/>
    </xf>
    <xf numFmtId="38" fontId="11" fillId="0" borderId="48" xfId="2" applyFont="1" applyFill="1" applyBorder="1" applyAlignment="1">
      <alignment vertical="center" shrinkToFit="1"/>
    </xf>
    <xf numFmtId="38" fontId="11" fillId="0" borderId="49" xfId="2" applyFont="1" applyFill="1" applyBorder="1" applyAlignment="1">
      <alignment vertical="center" shrinkToFit="1"/>
    </xf>
    <xf numFmtId="38" fontId="11" fillId="0" borderId="50" xfId="2" applyFont="1" applyFill="1" applyBorder="1" applyAlignment="1">
      <alignment vertical="center" shrinkToFit="1"/>
    </xf>
    <xf numFmtId="0" fontId="1" fillId="0" borderId="36" xfId="1" applyBorder="1">
      <alignment vertical="center"/>
    </xf>
    <xf numFmtId="0" fontId="11" fillId="0" borderId="37" xfId="1" applyFont="1" applyBorder="1">
      <alignment vertical="center"/>
    </xf>
    <xf numFmtId="38" fontId="11" fillId="0" borderId="36" xfId="2" applyFont="1" applyFill="1" applyBorder="1">
      <alignment vertical="center"/>
    </xf>
    <xf numFmtId="0" fontId="11" fillId="0" borderId="36" xfId="1" applyFont="1" applyBorder="1">
      <alignment vertical="center"/>
    </xf>
    <xf numFmtId="38" fontId="11" fillId="0" borderId="38" xfId="2" applyFont="1" applyFill="1" applyBorder="1" applyAlignment="1">
      <alignment vertical="center" shrinkToFit="1"/>
    </xf>
    <xf numFmtId="38" fontId="11" fillId="0" borderId="39" xfId="2" applyFont="1" applyFill="1" applyBorder="1" applyAlignment="1">
      <alignment vertical="center" shrinkToFit="1"/>
    </xf>
    <xf numFmtId="38" fontId="11" fillId="0" borderId="40" xfId="2" applyFont="1" applyFill="1" applyBorder="1" applyAlignment="1">
      <alignment vertical="center" shrinkToFit="1"/>
    </xf>
    <xf numFmtId="0" fontId="12" fillId="0" borderId="51" xfId="1" applyFont="1" applyBorder="1">
      <alignment vertical="center"/>
    </xf>
    <xf numFmtId="0" fontId="7" fillId="0" borderId="52" xfId="1" applyFont="1" applyBorder="1">
      <alignment vertical="center"/>
    </xf>
    <xf numFmtId="0" fontId="1" fillId="0" borderId="52" xfId="1" applyBorder="1">
      <alignment vertical="center"/>
    </xf>
    <xf numFmtId="0" fontId="12" fillId="0" borderId="52" xfId="1" applyFont="1" applyBorder="1">
      <alignment vertical="center"/>
    </xf>
    <xf numFmtId="0" fontId="11" fillId="0" borderId="53" xfId="1" applyFont="1" applyBorder="1">
      <alignment vertical="center"/>
    </xf>
    <xf numFmtId="176" fontId="11" fillId="0" borderId="52" xfId="2" applyNumberFormat="1" applyFont="1" applyFill="1" applyBorder="1">
      <alignment vertical="center"/>
    </xf>
    <xf numFmtId="0" fontId="11" fillId="0" borderId="52" xfId="1" applyFont="1" applyBorder="1">
      <alignment vertical="center"/>
    </xf>
    <xf numFmtId="176" fontId="11" fillId="0" borderId="54" xfId="2" applyNumberFormat="1" applyFont="1" applyFill="1" applyBorder="1" applyAlignment="1">
      <alignment vertical="center" shrinkToFit="1"/>
    </xf>
    <xf numFmtId="176" fontId="11" fillId="0" borderId="13" xfId="2" applyNumberFormat="1" applyFont="1" applyFill="1" applyBorder="1" applyAlignment="1">
      <alignment vertical="center" shrinkToFit="1"/>
    </xf>
    <xf numFmtId="176" fontId="11" fillId="0" borderId="55" xfId="2" applyNumberFormat="1" applyFont="1" applyFill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2" fillId="0" borderId="56" xfId="1" applyFont="1" applyBorder="1">
      <alignment vertical="center"/>
    </xf>
    <xf numFmtId="0" fontId="7" fillId="0" borderId="57" xfId="1" applyFont="1" applyBorder="1">
      <alignment vertical="center"/>
    </xf>
    <xf numFmtId="0" fontId="1" fillId="0" borderId="57" xfId="1" applyBorder="1">
      <alignment vertical="center"/>
    </xf>
    <xf numFmtId="0" fontId="12" fillId="0" borderId="57" xfId="1" applyFont="1" applyBorder="1">
      <alignment vertical="center"/>
    </xf>
    <xf numFmtId="0" fontId="11" fillId="0" borderId="58" xfId="1" applyFont="1" applyBorder="1">
      <alignment vertical="center"/>
    </xf>
    <xf numFmtId="176" fontId="11" fillId="0" borderId="57" xfId="2" applyNumberFormat="1" applyFont="1" applyFill="1" applyBorder="1">
      <alignment vertical="center"/>
    </xf>
    <xf numFmtId="0" fontId="11" fillId="0" borderId="57" xfId="1" applyFont="1" applyBorder="1">
      <alignment vertical="center"/>
    </xf>
    <xf numFmtId="176" fontId="11" fillId="0" borderId="0" xfId="2" applyNumberFormat="1" applyFont="1" applyFill="1" applyBorder="1">
      <alignment vertical="center"/>
    </xf>
    <xf numFmtId="176" fontId="11" fillId="0" borderId="59" xfId="2" applyNumberFormat="1" applyFont="1" applyFill="1" applyBorder="1" applyAlignment="1">
      <alignment vertical="center" shrinkToFit="1"/>
    </xf>
    <xf numFmtId="177" fontId="11" fillId="0" borderId="60" xfId="2" applyNumberFormat="1" applyFont="1" applyFill="1" applyBorder="1" applyAlignment="1">
      <alignment vertical="center" shrinkToFit="1"/>
    </xf>
    <xf numFmtId="0" fontId="7" fillId="0" borderId="35" xfId="1" applyFont="1" applyBorder="1">
      <alignment vertical="center"/>
    </xf>
    <xf numFmtId="0" fontId="7" fillId="0" borderId="37" xfId="1" applyFont="1" applyBorder="1">
      <alignment vertical="center"/>
    </xf>
    <xf numFmtId="176" fontId="11" fillId="0" borderId="36" xfId="2" applyNumberFormat="1" applyFont="1" applyFill="1" applyBorder="1">
      <alignment vertical="center"/>
    </xf>
    <xf numFmtId="38" fontId="11" fillId="0" borderId="61" xfId="2" applyFont="1" applyFill="1" applyBorder="1">
      <alignment vertical="center"/>
    </xf>
    <xf numFmtId="38" fontId="11" fillId="0" borderId="37" xfId="2" applyFont="1" applyFill="1" applyBorder="1">
      <alignment vertical="center"/>
    </xf>
    <xf numFmtId="38" fontId="11" fillId="0" borderId="38" xfId="2" applyFont="1" applyFill="1" applyBorder="1">
      <alignment vertical="center"/>
    </xf>
    <xf numFmtId="38" fontId="11" fillId="0" borderId="39" xfId="2" applyFont="1" applyFill="1" applyBorder="1">
      <alignment vertical="center"/>
    </xf>
    <xf numFmtId="38" fontId="11" fillId="0" borderId="40" xfId="2" applyFont="1" applyFill="1" applyBorder="1">
      <alignment vertical="center"/>
    </xf>
    <xf numFmtId="9" fontId="8" fillId="0" borderId="0" xfId="2" applyNumberFormat="1" applyFont="1">
      <alignment vertical="center"/>
    </xf>
    <xf numFmtId="0" fontId="7" fillId="0" borderId="61" xfId="1" applyFont="1" applyBorder="1">
      <alignment vertical="center"/>
    </xf>
    <xf numFmtId="0" fontId="7" fillId="0" borderId="39" xfId="1" applyFont="1" applyBorder="1">
      <alignment vertical="center"/>
    </xf>
    <xf numFmtId="0" fontId="11" fillId="0" borderId="39" xfId="1" applyFont="1" applyBorder="1">
      <alignment vertical="center"/>
    </xf>
    <xf numFmtId="38" fontId="11" fillId="0" borderId="62" xfId="2" applyFont="1" applyFill="1" applyBorder="1">
      <alignment vertical="center"/>
    </xf>
    <xf numFmtId="38" fontId="18" fillId="0" borderId="0" xfId="2" applyFont="1">
      <alignment vertical="center"/>
    </xf>
    <xf numFmtId="0" fontId="7" fillId="0" borderId="51" xfId="1" applyFont="1" applyBorder="1">
      <alignment vertical="center"/>
    </xf>
    <xf numFmtId="0" fontId="7" fillId="0" borderId="63" xfId="1" applyFont="1" applyBorder="1">
      <alignment vertical="center"/>
    </xf>
    <xf numFmtId="0" fontId="7" fillId="0" borderId="13" xfId="1" applyFont="1" applyBorder="1">
      <alignment vertical="center"/>
    </xf>
    <xf numFmtId="0" fontId="11" fillId="0" borderId="13" xfId="1" applyFont="1" applyBorder="1">
      <alignment vertical="center"/>
    </xf>
    <xf numFmtId="0" fontId="7" fillId="0" borderId="53" xfId="1" applyFont="1" applyBorder="1">
      <alignment vertical="center"/>
    </xf>
    <xf numFmtId="38" fontId="11" fillId="0" borderId="52" xfId="2" applyFont="1" applyBorder="1">
      <alignment vertical="center"/>
    </xf>
    <xf numFmtId="38" fontId="11" fillId="0" borderId="63" xfId="2" applyFont="1" applyBorder="1">
      <alignment vertical="center"/>
    </xf>
    <xf numFmtId="38" fontId="11" fillId="0" borderId="53" xfId="2" applyFont="1" applyBorder="1">
      <alignment vertical="center"/>
    </xf>
    <xf numFmtId="38" fontId="11" fillId="0" borderId="54" xfId="2" applyFont="1" applyBorder="1">
      <alignment vertical="center"/>
    </xf>
    <xf numFmtId="38" fontId="11" fillId="0" borderId="13" xfId="2" applyFont="1" applyBorder="1">
      <alignment vertical="center"/>
    </xf>
    <xf numFmtId="38" fontId="11" fillId="0" borderId="55" xfId="2" applyFont="1" applyBorder="1">
      <alignment vertical="center"/>
    </xf>
    <xf numFmtId="38" fontId="1" fillId="0" borderId="0" xfId="2" applyFont="1">
      <alignment vertical="center"/>
    </xf>
    <xf numFmtId="0" fontId="6" fillId="0" borderId="0" xfId="1" applyFont="1">
      <alignment vertical="center"/>
    </xf>
    <xf numFmtId="38" fontId="7" fillId="0" borderId="0" xfId="2" applyFont="1">
      <alignment vertical="center"/>
    </xf>
    <xf numFmtId="38" fontId="1" fillId="0" borderId="0" xfId="2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38" fontId="6" fillId="0" borderId="0" xfId="2" applyFont="1" applyAlignment="1">
      <alignment horizontal="center" vertical="center"/>
    </xf>
    <xf numFmtId="178" fontId="6" fillId="0" borderId="0" xfId="2" applyNumberFormat="1" applyFont="1" applyAlignment="1">
      <alignment horizontal="center" vertical="center"/>
    </xf>
    <xf numFmtId="0" fontId="7" fillId="0" borderId="0" xfId="1" applyFont="1">
      <alignment vertical="center"/>
    </xf>
    <xf numFmtId="38" fontId="7" fillId="0" borderId="0" xfId="1" applyNumberFormat="1" applyFont="1" applyAlignment="1">
      <alignment horizontal="center" vertical="center"/>
    </xf>
    <xf numFmtId="0" fontId="7" fillId="0" borderId="23" xfId="1" applyFont="1" applyBorder="1">
      <alignment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7" fillId="0" borderId="36" xfId="1" applyFont="1" applyBorder="1" applyAlignment="1">
      <alignment horizontal="left" vertical="center"/>
    </xf>
    <xf numFmtId="0" fontId="7" fillId="0" borderId="61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7" fillId="0" borderId="23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31" fontId="1" fillId="0" borderId="1" xfId="1" applyNumberFormat="1" applyBorder="1" applyAlignment="1">
      <alignment horizontal="left" vertical="center"/>
    </xf>
    <xf numFmtId="0" fontId="1" fillId="0" borderId="1" xfId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 shrinkToFit="1"/>
    </xf>
    <xf numFmtId="38" fontId="6" fillId="0" borderId="12" xfId="2" applyFont="1" applyBorder="1" applyAlignment="1">
      <alignment horizontal="center" vertical="center" shrinkToFit="1"/>
    </xf>
    <xf numFmtId="38" fontId="7" fillId="0" borderId="7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</cellXfs>
  <cellStyles count="3">
    <cellStyle name="桁区切り 2" xfId="2" xr:uid="{2466544B-04CD-43C0-9A2C-029289F30250}"/>
    <cellStyle name="標準" xfId="0" builtinId="0"/>
    <cellStyle name="標準 2" xfId="1" xr:uid="{FA32AE98-078C-49A6-B660-C8513653A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3B23-A913-4119-A7CA-38A01A922DF7}">
  <sheetPr>
    <tabColor rgb="FFFF0000"/>
    <pageSetUpPr fitToPage="1"/>
  </sheetPr>
  <dimension ref="A1:T150"/>
  <sheetViews>
    <sheetView tabSelected="1" zoomScaleNormal="100" workbookViewId="0">
      <pane xSplit="10" ySplit="5" topLeftCell="K6" activePane="bottomRight" state="frozen"/>
      <selection activeCell="K90" activeCellId="1" sqref="K56 K90"/>
      <selection pane="topRight" activeCell="K90" activeCellId="1" sqref="K56 K90"/>
      <selection pane="bottomLeft" activeCell="K90" activeCellId="1" sqref="K56 K90"/>
      <selection pane="bottomRight" activeCell="U145" sqref="U145"/>
    </sheetView>
  </sheetViews>
  <sheetFormatPr defaultRowHeight="13.5" x14ac:dyDescent="0.4"/>
  <cols>
    <col min="1" max="1" width="1.25" style="2" customWidth="1"/>
    <col min="2" max="2" width="2" style="2" customWidth="1"/>
    <col min="3" max="3" width="2.25" style="2" customWidth="1"/>
    <col min="4" max="4" width="1.5" style="2" customWidth="1"/>
    <col min="5" max="5" width="6" style="17" customWidth="1"/>
    <col min="6" max="6" width="6.875" style="17" customWidth="1"/>
    <col min="7" max="7" width="1.625" style="17" customWidth="1"/>
    <col min="8" max="8" width="13.25" style="17" customWidth="1"/>
    <col min="9" max="10" width="1.25" style="17" customWidth="1"/>
    <col min="11" max="11" width="13.25" style="17" customWidth="1"/>
    <col min="12" max="12" width="1.25" style="17" customWidth="1"/>
    <col min="13" max="16" width="13.25" style="1" customWidth="1"/>
    <col min="17" max="18" width="9.25" style="1" bestFit="1" customWidth="1"/>
    <col min="19" max="19" width="9.375" style="1" bestFit="1" customWidth="1"/>
    <col min="20" max="20" width="9" style="1" bestFit="1" customWidth="1"/>
    <col min="21" max="256" width="8.75" style="2"/>
    <col min="257" max="257" width="1.25" style="2" customWidth="1"/>
    <col min="258" max="258" width="2" style="2" customWidth="1"/>
    <col min="259" max="259" width="2.25" style="2" customWidth="1"/>
    <col min="260" max="260" width="1.5" style="2" customWidth="1"/>
    <col min="261" max="261" width="6" style="2" customWidth="1"/>
    <col min="262" max="262" width="6.875" style="2" customWidth="1"/>
    <col min="263" max="263" width="1.625" style="2" customWidth="1"/>
    <col min="264" max="264" width="11" style="2" customWidth="1"/>
    <col min="265" max="266" width="1.25" style="2" customWidth="1"/>
    <col min="267" max="267" width="11" style="2" customWidth="1"/>
    <col min="268" max="268" width="1.25" style="2" customWidth="1"/>
    <col min="269" max="269" width="11.875" style="2" customWidth="1"/>
    <col min="270" max="272" width="11" style="2" customWidth="1"/>
    <col min="273" max="273" width="9.25" style="2" bestFit="1" customWidth="1"/>
    <col min="274" max="274" width="8.25" style="2" bestFit="1" customWidth="1"/>
    <col min="275" max="275" width="9.375" style="2" bestFit="1" customWidth="1"/>
    <col min="276" max="276" width="9" style="2" bestFit="1" customWidth="1"/>
    <col min="277" max="512" width="8.75" style="2"/>
    <col min="513" max="513" width="1.25" style="2" customWidth="1"/>
    <col min="514" max="514" width="2" style="2" customWidth="1"/>
    <col min="515" max="515" width="2.25" style="2" customWidth="1"/>
    <col min="516" max="516" width="1.5" style="2" customWidth="1"/>
    <col min="517" max="517" width="6" style="2" customWidth="1"/>
    <col min="518" max="518" width="6.875" style="2" customWidth="1"/>
    <col min="519" max="519" width="1.625" style="2" customWidth="1"/>
    <col min="520" max="520" width="11" style="2" customWidth="1"/>
    <col min="521" max="522" width="1.25" style="2" customWidth="1"/>
    <col min="523" max="523" width="11" style="2" customWidth="1"/>
    <col min="524" max="524" width="1.25" style="2" customWidth="1"/>
    <col min="525" max="525" width="11.875" style="2" customWidth="1"/>
    <col min="526" max="528" width="11" style="2" customWidth="1"/>
    <col min="529" max="529" width="9.25" style="2" bestFit="1" customWidth="1"/>
    <col min="530" max="530" width="8.25" style="2" bestFit="1" customWidth="1"/>
    <col min="531" max="531" width="9.375" style="2" bestFit="1" customWidth="1"/>
    <col min="532" max="532" width="9" style="2" bestFit="1" customWidth="1"/>
    <col min="533" max="768" width="8.75" style="2"/>
    <col min="769" max="769" width="1.25" style="2" customWidth="1"/>
    <col min="770" max="770" width="2" style="2" customWidth="1"/>
    <col min="771" max="771" width="2.25" style="2" customWidth="1"/>
    <col min="772" max="772" width="1.5" style="2" customWidth="1"/>
    <col min="773" max="773" width="6" style="2" customWidth="1"/>
    <col min="774" max="774" width="6.875" style="2" customWidth="1"/>
    <col min="775" max="775" width="1.625" style="2" customWidth="1"/>
    <col min="776" max="776" width="11" style="2" customWidth="1"/>
    <col min="777" max="778" width="1.25" style="2" customWidth="1"/>
    <col min="779" max="779" width="11" style="2" customWidth="1"/>
    <col min="780" max="780" width="1.25" style="2" customWidth="1"/>
    <col min="781" max="781" width="11.875" style="2" customWidth="1"/>
    <col min="782" max="784" width="11" style="2" customWidth="1"/>
    <col min="785" max="785" width="9.25" style="2" bestFit="1" customWidth="1"/>
    <col min="786" max="786" width="8.25" style="2" bestFit="1" customWidth="1"/>
    <col min="787" max="787" width="9.375" style="2" bestFit="1" customWidth="1"/>
    <col min="788" max="788" width="9" style="2" bestFit="1" customWidth="1"/>
    <col min="789" max="1024" width="8.75" style="2"/>
    <col min="1025" max="1025" width="1.25" style="2" customWidth="1"/>
    <col min="1026" max="1026" width="2" style="2" customWidth="1"/>
    <col min="1027" max="1027" width="2.25" style="2" customWidth="1"/>
    <col min="1028" max="1028" width="1.5" style="2" customWidth="1"/>
    <col min="1029" max="1029" width="6" style="2" customWidth="1"/>
    <col min="1030" max="1030" width="6.875" style="2" customWidth="1"/>
    <col min="1031" max="1031" width="1.625" style="2" customWidth="1"/>
    <col min="1032" max="1032" width="11" style="2" customWidth="1"/>
    <col min="1033" max="1034" width="1.25" style="2" customWidth="1"/>
    <col min="1035" max="1035" width="11" style="2" customWidth="1"/>
    <col min="1036" max="1036" width="1.25" style="2" customWidth="1"/>
    <col min="1037" max="1037" width="11.875" style="2" customWidth="1"/>
    <col min="1038" max="1040" width="11" style="2" customWidth="1"/>
    <col min="1041" max="1041" width="9.25" style="2" bestFit="1" customWidth="1"/>
    <col min="1042" max="1042" width="8.25" style="2" bestFit="1" customWidth="1"/>
    <col min="1043" max="1043" width="9.375" style="2" bestFit="1" customWidth="1"/>
    <col min="1044" max="1044" width="9" style="2" bestFit="1" customWidth="1"/>
    <col min="1045" max="1280" width="8.75" style="2"/>
    <col min="1281" max="1281" width="1.25" style="2" customWidth="1"/>
    <col min="1282" max="1282" width="2" style="2" customWidth="1"/>
    <col min="1283" max="1283" width="2.25" style="2" customWidth="1"/>
    <col min="1284" max="1284" width="1.5" style="2" customWidth="1"/>
    <col min="1285" max="1285" width="6" style="2" customWidth="1"/>
    <col min="1286" max="1286" width="6.875" style="2" customWidth="1"/>
    <col min="1287" max="1287" width="1.625" style="2" customWidth="1"/>
    <col min="1288" max="1288" width="11" style="2" customWidth="1"/>
    <col min="1289" max="1290" width="1.25" style="2" customWidth="1"/>
    <col min="1291" max="1291" width="11" style="2" customWidth="1"/>
    <col min="1292" max="1292" width="1.25" style="2" customWidth="1"/>
    <col min="1293" max="1293" width="11.875" style="2" customWidth="1"/>
    <col min="1294" max="1296" width="11" style="2" customWidth="1"/>
    <col min="1297" max="1297" width="9.25" style="2" bestFit="1" customWidth="1"/>
    <col min="1298" max="1298" width="8.25" style="2" bestFit="1" customWidth="1"/>
    <col min="1299" max="1299" width="9.375" style="2" bestFit="1" customWidth="1"/>
    <col min="1300" max="1300" width="9" style="2" bestFit="1" customWidth="1"/>
    <col min="1301" max="1536" width="8.75" style="2"/>
    <col min="1537" max="1537" width="1.25" style="2" customWidth="1"/>
    <col min="1538" max="1538" width="2" style="2" customWidth="1"/>
    <col min="1539" max="1539" width="2.25" style="2" customWidth="1"/>
    <col min="1540" max="1540" width="1.5" style="2" customWidth="1"/>
    <col min="1541" max="1541" width="6" style="2" customWidth="1"/>
    <col min="1542" max="1542" width="6.875" style="2" customWidth="1"/>
    <col min="1543" max="1543" width="1.625" style="2" customWidth="1"/>
    <col min="1544" max="1544" width="11" style="2" customWidth="1"/>
    <col min="1545" max="1546" width="1.25" style="2" customWidth="1"/>
    <col min="1547" max="1547" width="11" style="2" customWidth="1"/>
    <col min="1548" max="1548" width="1.25" style="2" customWidth="1"/>
    <col min="1549" max="1549" width="11.875" style="2" customWidth="1"/>
    <col min="1550" max="1552" width="11" style="2" customWidth="1"/>
    <col min="1553" max="1553" width="9.25" style="2" bestFit="1" customWidth="1"/>
    <col min="1554" max="1554" width="8.25" style="2" bestFit="1" customWidth="1"/>
    <col min="1555" max="1555" width="9.375" style="2" bestFit="1" customWidth="1"/>
    <col min="1556" max="1556" width="9" style="2" bestFit="1" customWidth="1"/>
    <col min="1557" max="1792" width="8.75" style="2"/>
    <col min="1793" max="1793" width="1.25" style="2" customWidth="1"/>
    <col min="1794" max="1794" width="2" style="2" customWidth="1"/>
    <col min="1795" max="1795" width="2.25" style="2" customWidth="1"/>
    <col min="1796" max="1796" width="1.5" style="2" customWidth="1"/>
    <col min="1797" max="1797" width="6" style="2" customWidth="1"/>
    <col min="1798" max="1798" width="6.875" style="2" customWidth="1"/>
    <col min="1799" max="1799" width="1.625" style="2" customWidth="1"/>
    <col min="1800" max="1800" width="11" style="2" customWidth="1"/>
    <col min="1801" max="1802" width="1.25" style="2" customWidth="1"/>
    <col min="1803" max="1803" width="11" style="2" customWidth="1"/>
    <col min="1804" max="1804" width="1.25" style="2" customWidth="1"/>
    <col min="1805" max="1805" width="11.875" style="2" customWidth="1"/>
    <col min="1806" max="1808" width="11" style="2" customWidth="1"/>
    <col min="1809" max="1809" width="9.25" style="2" bestFit="1" customWidth="1"/>
    <col min="1810" max="1810" width="8.25" style="2" bestFit="1" customWidth="1"/>
    <col min="1811" max="1811" width="9.375" style="2" bestFit="1" customWidth="1"/>
    <col min="1812" max="1812" width="9" style="2" bestFit="1" customWidth="1"/>
    <col min="1813" max="2048" width="8.75" style="2"/>
    <col min="2049" max="2049" width="1.25" style="2" customWidth="1"/>
    <col min="2050" max="2050" width="2" style="2" customWidth="1"/>
    <col min="2051" max="2051" width="2.25" style="2" customWidth="1"/>
    <col min="2052" max="2052" width="1.5" style="2" customWidth="1"/>
    <col min="2053" max="2053" width="6" style="2" customWidth="1"/>
    <col min="2054" max="2054" width="6.875" style="2" customWidth="1"/>
    <col min="2055" max="2055" width="1.625" style="2" customWidth="1"/>
    <col min="2056" max="2056" width="11" style="2" customWidth="1"/>
    <col min="2057" max="2058" width="1.25" style="2" customWidth="1"/>
    <col min="2059" max="2059" width="11" style="2" customWidth="1"/>
    <col min="2060" max="2060" width="1.25" style="2" customWidth="1"/>
    <col min="2061" max="2061" width="11.875" style="2" customWidth="1"/>
    <col min="2062" max="2064" width="11" style="2" customWidth="1"/>
    <col min="2065" max="2065" width="9.25" style="2" bestFit="1" customWidth="1"/>
    <col min="2066" max="2066" width="8.25" style="2" bestFit="1" customWidth="1"/>
    <col min="2067" max="2067" width="9.375" style="2" bestFit="1" customWidth="1"/>
    <col min="2068" max="2068" width="9" style="2" bestFit="1" customWidth="1"/>
    <col min="2069" max="2304" width="8.75" style="2"/>
    <col min="2305" max="2305" width="1.25" style="2" customWidth="1"/>
    <col min="2306" max="2306" width="2" style="2" customWidth="1"/>
    <col min="2307" max="2307" width="2.25" style="2" customWidth="1"/>
    <col min="2308" max="2308" width="1.5" style="2" customWidth="1"/>
    <col min="2309" max="2309" width="6" style="2" customWidth="1"/>
    <col min="2310" max="2310" width="6.875" style="2" customWidth="1"/>
    <col min="2311" max="2311" width="1.625" style="2" customWidth="1"/>
    <col min="2312" max="2312" width="11" style="2" customWidth="1"/>
    <col min="2313" max="2314" width="1.25" style="2" customWidth="1"/>
    <col min="2315" max="2315" width="11" style="2" customWidth="1"/>
    <col min="2316" max="2316" width="1.25" style="2" customWidth="1"/>
    <col min="2317" max="2317" width="11.875" style="2" customWidth="1"/>
    <col min="2318" max="2320" width="11" style="2" customWidth="1"/>
    <col min="2321" max="2321" width="9.25" style="2" bestFit="1" customWidth="1"/>
    <col min="2322" max="2322" width="8.25" style="2" bestFit="1" customWidth="1"/>
    <col min="2323" max="2323" width="9.375" style="2" bestFit="1" customWidth="1"/>
    <col min="2324" max="2324" width="9" style="2" bestFit="1" customWidth="1"/>
    <col min="2325" max="2560" width="8.75" style="2"/>
    <col min="2561" max="2561" width="1.25" style="2" customWidth="1"/>
    <col min="2562" max="2562" width="2" style="2" customWidth="1"/>
    <col min="2563" max="2563" width="2.25" style="2" customWidth="1"/>
    <col min="2564" max="2564" width="1.5" style="2" customWidth="1"/>
    <col min="2565" max="2565" width="6" style="2" customWidth="1"/>
    <col min="2566" max="2566" width="6.875" style="2" customWidth="1"/>
    <col min="2567" max="2567" width="1.625" style="2" customWidth="1"/>
    <col min="2568" max="2568" width="11" style="2" customWidth="1"/>
    <col min="2569" max="2570" width="1.25" style="2" customWidth="1"/>
    <col min="2571" max="2571" width="11" style="2" customWidth="1"/>
    <col min="2572" max="2572" width="1.25" style="2" customWidth="1"/>
    <col min="2573" max="2573" width="11.875" style="2" customWidth="1"/>
    <col min="2574" max="2576" width="11" style="2" customWidth="1"/>
    <col min="2577" max="2577" width="9.25" style="2" bestFit="1" customWidth="1"/>
    <col min="2578" max="2578" width="8.25" style="2" bestFit="1" customWidth="1"/>
    <col min="2579" max="2579" width="9.375" style="2" bestFit="1" customWidth="1"/>
    <col min="2580" max="2580" width="9" style="2" bestFit="1" customWidth="1"/>
    <col min="2581" max="2816" width="8.75" style="2"/>
    <col min="2817" max="2817" width="1.25" style="2" customWidth="1"/>
    <col min="2818" max="2818" width="2" style="2" customWidth="1"/>
    <col min="2819" max="2819" width="2.25" style="2" customWidth="1"/>
    <col min="2820" max="2820" width="1.5" style="2" customWidth="1"/>
    <col min="2821" max="2821" width="6" style="2" customWidth="1"/>
    <col min="2822" max="2822" width="6.875" style="2" customWidth="1"/>
    <col min="2823" max="2823" width="1.625" style="2" customWidth="1"/>
    <col min="2824" max="2824" width="11" style="2" customWidth="1"/>
    <col min="2825" max="2826" width="1.25" style="2" customWidth="1"/>
    <col min="2827" max="2827" width="11" style="2" customWidth="1"/>
    <col min="2828" max="2828" width="1.25" style="2" customWidth="1"/>
    <col min="2829" max="2829" width="11.875" style="2" customWidth="1"/>
    <col min="2830" max="2832" width="11" style="2" customWidth="1"/>
    <col min="2833" max="2833" width="9.25" style="2" bestFit="1" customWidth="1"/>
    <col min="2834" max="2834" width="8.25" style="2" bestFit="1" customWidth="1"/>
    <col min="2835" max="2835" width="9.375" style="2" bestFit="1" customWidth="1"/>
    <col min="2836" max="2836" width="9" style="2" bestFit="1" customWidth="1"/>
    <col min="2837" max="3072" width="8.75" style="2"/>
    <col min="3073" max="3073" width="1.25" style="2" customWidth="1"/>
    <col min="3074" max="3074" width="2" style="2" customWidth="1"/>
    <col min="3075" max="3075" width="2.25" style="2" customWidth="1"/>
    <col min="3076" max="3076" width="1.5" style="2" customWidth="1"/>
    <col min="3077" max="3077" width="6" style="2" customWidth="1"/>
    <col min="3078" max="3078" width="6.875" style="2" customWidth="1"/>
    <col min="3079" max="3079" width="1.625" style="2" customWidth="1"/>
    <col min="3080" max="3080" width="11" style="2" customWidth="1"/>
    <col min="3081" max="3082" width="1.25" style="2" customWidth="1"/>
    <col min="3083" max="3083" width="11" style="2" customWidth="1"/>
    <col min="3084" max="3084" width="1.25" style="2" customWidth="1"/>
    <col min="3085" max="3085" width="11.875" style="2" customWidth="1"/>
    <col min="3086" max="3088" width="11" style="2" customWidth="1"/>
    <col min="3089" max="3089" width="9.25" style="2" bestFit="1" customWidth="1"/>
    <col min="3090" max="3090" width="8.25" style="2" bestFit="1" customWidth="1"/>
    <col min="3091" max="3091" width="9.375" style="2" bestFit="1" customWidth="1"/>
    <col min="3092" max="3092" width="9" style="2" bestFit="1" customWidth="1"/>
    <col min="3093" max="3328" width="8.75" style="2"/>
    <col min="3329" max="3329" width="1.25" style="2" customWidth="1"/>
    <col min="3330" max="3330" width="2" style="2" customWidth="1"/>
    <col min="3331" max="3331" width="2.25" style="2" customWidth="1"/>
    <col min="3332" max="3332" width="1.5" style="2" customWidth="1"/>
    <col min="3333" max="3333" width="6" style="2" customWidth="1"/>
    <col min="3334" max="3334" width="6.875" style="2" customWidth="1"/>
    <col min="3335" max="3335" width="1.625" style="2" customWidth="1"/>
    <col min="3336" max="3336" width="11" style="2" customWidth="1"/>
    <col min="3337" max="3338" width="1.25" style="2" customWidth="1"/>
    <col min="3339" max="3339" width="11" style="2" customWidth="1"/>
    <col min="3340" max="3340" width="1.25" style="2" customWidth="1"/>
    <col min="3341" max="3341" width="11.875" style="2" customWidth="1"/>
    <col min="3342" max="3344" width="11" style="2" customWidth="1"/>
    <col min="3345" max="3345" width="9.25" style="2" bestFit="1" customWidth="1"/>
    <col min="3346" max="3346" width="8.25" style="2" bestFit="1" customWidth="1"/>
    <col min="3347" max="3347" width="9.375" style="2" bestFit="1" customWidth="1"/>
    <col min="3348" max="3348" width="9" style="2" bestFit="1" customWidth="1"/>
    <col min="3349" max="3584" width="8.75" style="2"/>
    <col min="3585" max="3585" width="1.25" style="2" customWidth="1"/>
    <col min="3586" max="3586" width="2" style="2" customWidth="1"/>
    <col min="3587" max="3587" width="2.25" style="2" customWidth="1"/>
    <col min="3588" max="3588" width="1.5" style="2" customWidth="1"/>
    <col min="3589" max="3589" width="6" style="2" customWidth="1"/>
    <col min="3590" max="3590" width="6.875" style="2" customWidth="1"/>
    <col min="3591" max="3591" width="1.625" style="2" customWidth="1"/>
    <col min="3592" max="3592" width="11" style="2" customWidth="1"/>
    <col min="3593" max="3594" width="1.25" style="2" customWidth="1"/>
    <col min="3595" max="3595" width="11" style="2" customWidth="1"/>
    <col min="3596" max="3596" width="1.25" style="2" customWidth="1"/>
    <col min="3597" max="3597" width="11.875" style="2" customWidth="1"/>
    <col min="3598" max="3600" width="11" style="2" customWidth="1"/>
    <col min="3601" max="3601" width="9.25" style="2" bestFit="1" customWidth="1"/>
    <col min="3602" max="3602" width="8.25" style="2" bestFit="1" customWidth="1"/>
    <col min="3603" max="3603" width="9.375" style="2" bestFit="1" customWidth="1"/>
    <col min="3604" max="3604" width="9" style="2" bestFit="1" customWidth="1"/>
    <col min="3605" max="3840" width="8.75" style="2"/>
    <col min="3841" max="3841" width="1.25" style="2" customWidth="1"/>
    <col min="3842" max="3842" width="2" style="2" customWidth="1"/>
    <col min="3843" max="3843" width="2.25" style="2" customWidth="1"/>
    <col min="3844" max="3844" width="1.5" style="2" customWidth="1"/>
    <col min="3845" max="3845" width="6" style="2" customWidth="1"/>
    <col min="3846" max="3846" width="6.875" style="2" customWidth="1"/>
    <col min="3847" max="3847" width="1.625" style="2" customWidth="1"/>
    <col min="3848" max="3848" width="11" style="2" customWidth="1"/>
    <col min="3849" max="3850" width="1.25" style="2" customWidth="1"/>
    <col min="3851" max="3851" width="11" style="2" customWidth="1"/>
    <col min="3852" max="3852" width="1.25" style="2" customWidth="1"/>
    <col min="3853" max="3853" width="11.875" style="2" customWidth="1"/>
    <col min="3854" max="3856" width="11" style="2" customWidth="1"/>
    <col min="3857" max="3857" width="9.25" style="2" bestFit="1" customWidth="1"/>
    <col min="3858" max="3858" width="8.25" style="2" bestFit="1" customWidth="1"/>
    <col min="3859" max="3859" width="9.375" style="2" bestFit="1" customWidth="1"/>
    <col min="3860" max="3860" width="9" style="2" bestFit="1" customWidth="1"/>
    <col min="3861" max="4096" width="8.75" style="2"/>
    <col min="4097" max="4097" width="1.25" style="2" customWidth="1"/>
    <col min="4098" max="4098" width="2" style="2" customWidth="1"/>
    <col min="4099" max="4099" width="2.25" style="2" customWidth="1"/>
    <col min="4100" max="4100" width="1.5" style="2" customWidth="1"/>
    <col min="4101" max="4101" width="6" style="2" customWidth="1"/>
    <col min="4102" max="4102" width="6.875" style="2" customWidth="1"/>
    <col min="4103" max="4103" width="1.625" style="2" customWidth="1"/>
    <col min="4104" max="4104" width="11" style="2" customWidth="1"/>
    <col min="4105" max="4106" width="1.25" style="2" customWidth="1"/>
    <col min="4107" max="4107" width="11" style="2" customWidth="1"/>
    <col min="4108" max="4108" width="1.25" style="2" customWidth="1"/>
    <col min="4109" max="4109" width="11.875" style="2" customWidth="1"/>
    <col min="4110" max="4112" width="11" style="2" customWidth="1"/>
    <col min="4113" max="4113" width="9.25" style="2" bestFit="1" customWidth="1"/>
    <col min="4114" max="4114" width="8.25" style="2" bestFit="1" customWidth="1"/>
    <col min="4115" max="4115" width="9.375" style="2" bestFit="1" customWidth="1"/>
    <col min="4116" max="4116" width="9" style="2" bestFit="1" customWidth="1"/>
    <col min="4117" max="4352" width="8.75" style="2"/>
    <col min="4353" max="4353" width="1.25" style="2" customWidth="1"/>
    <col min="4354" max="4354" width="2" style="2" customWidth="1"/>
    <col min="4355" max="4355" width="2.25" style="2" customWidth="1"/>
    <col min="4356" max="4356" width="1.5" style="2" customWidth="1"/>
    <col min="4357" max="4357" width="6" style="2" customWidth="1"/>
    <col min="4358" max="4358" width="6.875" style="2" customWidth="1"/>
    <col min="4359" max="4359" width="1.625" style="2" customWidth="1"/>
    <col min="4360" max="4360" width="11" style="2" customWidth="1"/>
    <col min="4361" max="4362" width="1.25" style="2" customWidth="1"/>
    <col min="4363" max="4363" width="11" style="2" customWidth="1"/>
    <col min="4364" max="4364" width="1.25" style="2" customWidth="1"/>
    <col min="4365" max="4365" width="11.875" style="2" customWidth="1"/>
    <col min="4366" max="4368" width="11" style="2" customWidth="1"/>
    <col min="4369" max="4369" width="9.25" style="2" bestFit="1" customWidth="1"/>
    <col min="4370" max="4370" width="8.25" style="2" bestFit="1" customWidth="1"/>
    <col min="4371" max="4371" width="9.375" style="2" bestFit="1" customWidth="1"/>
    <col min="4372" max="4372" width="9" style="2" bestFit="1" customWidth="1"/>
    <col min="4373" max="4608" width="8.75" style="2"/>
    <col min="4609" max="4609" width="1.25" style="2" customWidth="1"/>
    <col min="4610" max="4610" width="2" style="2" customWidth="1"/>
    <col min="4611" max="4611" width="2.25" style="2" customWidth="1"/>
    <col min="4612" max="4612" width="1.5" style="2" customWidth="1"/>
    <col min="4613" max="4613" width="6" style="2" customWidth="1"/>
    <col min="4614" max="4614" width="6.875" style="2" customWidth="1"/>
    <col min="4615" max="4615" width="1.625" style="2" customWidth="1"/>
    <col min="4616" max="4616" width="11" style="2" customWidth="1"/>
    <col min="4617" max="4618" width="1.25" style="2" customWidth="1"/>
    <col min="4619" max="4619" width="11" style="2" customWidth="1"/>
    <col min="4620" max="4620" width="1.25" style="2" customWidth="1"/>
    <col min="4621" max="4621" width="11.875" style="2" customWidth="1"/>
    <col min="4622" max="4624" width="11" style="2" customWidth="1"/>
    <col min="4625" max="4625" width="9.25" style="2" bestFit="1" customWidth="1"/>
    <col min="4626" max="4626" width="8.25" style="2" bestFit="1" customWidth="1"/>
    <col min="4627" max="4627" width="9.375" style="2" bestFit="1" customWidth="1"/>
    <col min="4628" max="4628" width="9" style="2" bestFit="1" customWidth="1"/>
    <col min="4629" max="4864" width="8.75" style="2"/>
    <col min="4865" max="4865" width="1.25" style="2" customWidth="1"/>
    <col min="4866" max="4866" width="2" style="2" customWidth="1"/>
    <col min="4867" max="4867" width="2.25" style="2" customWidth="1"/>
    <col min="4868" max="4868" width="1.5" style="2" customWidth="1"/>
    <col min="4869" max="4869" width="6" style="2" customWidth="1"/>
    <col min="4870" max="4870" width="6.875" style="2" customWidth="1"/>
    <col min="4871" max="4871" width="1.625" style="2" customWidth="1"/>
    <col min="4872" max="4872" width="11" style="2" customWidth="1"/>
    <col min="4873" max="4874" width="1.25" style="2" customWidth="1"/>
    <col min="4875" max="4875" width="11" style="2" customWidth="1"/>
    <col min="4876" max="4876" width="1.25" style="2" customWidth="1"/>
    <col min="4877" max="4877" width="11.875" style="2" customWidth="1"/>
    <col min="4878" max="4880" width="11" style="2" customWidth="1"/>
    <col min="4881" max="4881" width="9.25" style="2" bestFit="1" customWidth="1"/>
    <col min="4882" max="4882" width="8.25" style="2" bestFit="1" customWidth="1"/>
    <col min="4883" max="4883" width="9.375" style="2" bestFit="1" customWidth="1"/>
    <col min="4884" max="4884" width="9" style="2" bestFit="1" customWidth="1"/>
    <col min="4885" max="5120" width="8.75" style="2"/>
    <col min="5121" max="5121" width="1.25" style="2" customWidth="1"/>
    <col min="5122" max="5122" width="2" style="2" customWidth="1"/>
    <col min="5123" max="5123" width="2.25" style="2" customWidth="1"/>
    <col min="5124" max="5124" width="1.5" style="2" customWidth="1"/>
    <col min="5125" max="5125" width="6" style="2" customWidth="1"/>
    <col min="5126" max="5126" width="6.875" style="2" customWidth="1"/>
    <col min="5127" max="5127" width="1.625" style="2" customWidth="1"/>
    <col min="5128" max="5128" width="11" style="2" customWidth="1"/>
    <col min="5129" max="5130" width="1.25" style="2" customWidth="1"/>
    <col min="5131" max="5131" width="11" style="2" customWidth="1"/>
    <col min="5132" max="5132" width="1.25" style="2" customWidth="1"/>
    <col min="5133" max="5133" width="11.875" style="2" customWidth="1"/>
    <col min="5134" max="5136" width="11" style="2" customWidth="1"/>
    <col min="5137" max="5137" width="9.25" style="2" bestFit="1" customWidth="1"/>
    <col min="5138" max="5138" width="8.25" style="2" bestFit="1" customWidth="1"/>
    <col min="5139" max="5139" width="9.375" style="2" bestFit="1" customWidth="1"/>
    <col min="5140" max="5140" width="9" style="2" bestFit="1" customWidth="1"/>
    <col min="5141" max="5376" width="8.75" style="2"/>
    <col min="5377" max="5377" width="1.25" style="2" customWidth="1"/>
    <col min="5378" max="5378" width="2" style="2" customWidth="1"/>
    <col min="5379" max="5379" width="2.25" style="2" customWidth="1"/>
    <col min="5380" max="5380" width="1.5" style="2" customWidth="1"/>
    <col min="5381" max="5381" width="6" style="2" customWidth="1"/>
    <col min="5382" max="5382" width="6.875" style="2" customWidth="1"/>
    <col min="5383" max="5383" width="1.625" style="2" customWidth="1"/>
    <col min="5384" max="5384" width="11" style="2" customWidth="1"/>
    <col min="5385" max="5386" width="1.25" style="2" customWidth="1"/>
    <col min="5387" max="5387" width="11" style="2" customWidth="1"/>
    <col min="5388" max="5388" width="1.25" style="2" customWidth="1"/>
    <col min="5389" max="5389" width="11.875" style="2" customWidth="1"/>
    <col min="5390" max="5392" width="11" style="2" customWidth="1"/>
    <col min="5393" max="5393" width="9.25" style="2" bestFit="1" customWidth="1"/>
    <col min="5394" max="5394" width="8.25" style="2" bestFit="1" customWidth="1"/>
    <col min="5395" max="5395" width="9.375" style="2" bestFit="1" customWidth="1"/>
    <col min="5396" max="5396" width="9" style="2" bestFit="1" customWidth="1"/>
    <col min="5397" max="5632" width="8.75" style="2"/>
    <col min="5633" max="5633" width="1.25" style="2" customWidth="1"/>
    <col min="5634" max="5634" width="2" style="2" customWidth="1"/>
    <col min="5635" max="5635" width="2.25" style="2" customWidth="1"/>
    <col min="5636" max="5636" width="1.5" style="2" customWidth="1"/>
    <col min="5637" max="5637" width="6" style="2" customWidth="1"/>
    <col min="5638" max="5638" width="6.875" style="2" customWidth="1"/>
    <col min="5639" max="5639" width="1.625" style="2" customWidth="1"/>
    <col min="5640" max="5640" width="11" style="2" customWidth="1"/>
    <col min="5641" max="5642" width="1.25" style="2" customWidth="1"/>
    <col min="5643" max="5643" width="11" style="2" customWidth="1"/>
    <col min="5644" max="5644" width="1.25" style="2" customWidth="1"/>
    <col min="5645" max="5645" width="11.875" style="2" customWidth="1"/>
    <col min="5646" max="5648" width="11" style="2" customWidth="1"/>
    <col min="5649" max="5649" width="9.25" style="2" bestFit="1" customWidth="1"/>
    <col min="5650" max="5650" width="8.25" style="2" bestFit="1" customWidth="1"/>
    <col min="5651" max="5651" width="9.375" style="2" bestFit="1" customWidth="1"/>
    <col min="5652" max="5652" width="9" style="2" bestFit="1" customWidth="1"/>
    <col min="5653" max="5888" width="8.75" style="2"/>
    <col min="5889" max="5889" width="1.25" style="2" customWidth="1"/>
    <col min="5890" max="5890" width="2" style="2" customWidth="1"/>
    <col min="5891" max="5891" width="2.25" style="2" customWidth="1"/>
    <col min="5892" max="5892" width="1.5" style="2" customWidth="1"/>
    <col min="5893" max="5893" width="6" style="2" customWidth="1"/>
    <col min="5894" max="5894" width="6.875" style="2" customWidth="1"/>
    <col min="5895" max="5895" width="1.625" style="2" customWidth="1"/>
    <col min="5896" max="5896" width="11" style="2" customWidth="1"/>
    <col min="5897" max="5898" width="1.25" style="2" customWidth="1"/>
    <col min="5899" max="5899" width="11" style="2" customWidth="1"/>
    <col min="5900" max="5900" width="1.25" style="2" customWidth="1"/>
    <col min="5901" max="5901" width="11.875" style="2" customWidth="1"/>
    <col min="5902" max="5904" width="11" style="2" customWidth="1"/>
    <col min="5905" max="5905" width="9.25" style="2" bestFit="1" customWidth="1"/>
    <col min="5906" max="5906" width="8.25" style="2" bestFit="1" customWidth="1"/>
    <col min="5907" max="5907" width="9.375" style="2" bestFit="1" customWidth="1"/>
    <col min="5908" max="5908" width="9" style="2" bestFit="1" customWidth="1"/>
    <col min="5909" max="6144" width="8.75" style="2"/>
    <col min="6145" max="6145" width="1.25" style="2" customWidth="1"/>
    <col min="6146" max="6146" width="2" style="2" customWidth="1"/>
    <col min="6147" max="6147" width="2.25" style="2" customWidth="1"/>
    <col min="6148" max="6148" width="1.5" style="2" customWidth="1"/>
    <col min="6149" max="6149" width="6" style="2" customWidth="1"/>
    <col min="6150" max="6150" width="6.875" style="2" customWidth="1"/>
    <col min="6151" max="6151" width="1.625" style="2" customWidth="1"/>
    <col min="6152" max="6152" width="11" style="2" customWidth="1"/>
    <col min="6153" max="6154" width="1.25" style="2" customWidth="1"/>
    <col min="6155" max="6155" width="11" style="2" customWidth="1"/>
    <col min="6156" max="6156" width="1.25" style="2" customWidth="1"/>
    <col min="6157" max="6157" width="11.875" style="2" customWidth="1"/>
    <col min="6158" max="6160" width="11" style="2" customWidth="1"/>
    <col min="6161" max="6161" width="9.25" style="2" bestFit="1" customWidth="1"/>
    <col min="6162" max="6162" width="8.25" style="2" bestFit="1" customWidth="1"/>
    <col min="6163" max="6163" width="9.375" style="2" bestFit="1" customWidth="1"/>
    <col min="6164" max="6164" width="9" style="2" bestFit="1" customWidth="1"/>
    <col min="6165" max="6400" width="8.75" style="2"/>
    <col min="6401" max="6401" width="1.25" style="2" customWidth="1"/>
    <col min="6402" max="6402" width="2" style="2" customWidth="1"/>
    <col min="6403" max="6403" width="2.25" style="2" customWidth="1"/>
    <col min="6404" max="6404" width="1.5" style="2" customWidth="1"/>
    <col min="6405" max="6405" width="6" style="2" customWidth="1"/>
    <col min="6406" max="6406" width="6.875" style="2" customWidth="1"/>
    <col min="6407" max="6407" width="1.625" style="2" customWidth="1"/>
    <col min="6408" max="6408" width="11" style="2" customWidth="1"/>
    <col min="6409" max="6410" width="1.25" style="2" customWidth="1"/>
    <col min="6411" max="6411" width="11" style="2" customWidth="1"/>
    <col min="6412" max="6412" width="1.25" style="2" customWidth="1"/>
    <col min="6413" max="6413" width="11.875" style="2" customWidth="1"/>
    <col min="6414" max="6416" width="11" style="2" customWidth="1"/>
    <col min="6417" max="6417" width="9.25" style="2" bestFit="1" customWidth="1"/>
    <col min="6418" max="6418" width="8.25" style="2" bestFit="1" customWidth="1"/>
    <col min="6419" max="6419" width="9.375" style="2" bestFit="1" customWidth="1"/>
    <col min="6420" max="6420" width="9" style="2" bestFit="1" customWidth="1"/>
    <col min="6421" max="6656" width="8.75" style="2"/>
    <col min="6657" max="6657" width="1.25" style="2" customWidth="1"/>
    <col min="6658" max="6658" width="2" style="2" customWidth="1"/>
    <col min="6659" max="6659" width="2.25" style="2" customWidth="1"/>
    <col min="6660" max="6660" width="1.5" style="2" customWidth="1"/>
    <col min="6661" max="6661" width="6" style="2" customWidth="1"/>
    <col min="6662" max="6662" width="6.875" style="2" customWidth="1"/>
    <col min="6663" max="6663" width="1.625" style="2" customWidth="1"/>
    <col min="6664" max="6664" width="11" style="2" customWidth="1"/>
    <col min="6665" max="6666" width="1.25" style="2" customWidth="1"/>
    <col min="6667" max="6667" width="11" style="2" customWidth="1"/>
    <col min="6668" max="6668" width="1.25" style="2" customWidth="1"/>
    <col min="6669" max="6669" width="11.875" style="2" customWidth="1"/>
    <col min="6670" max="6672" width="11" style="2" customWidth="1"/>
    <col min="6673" max="6673" width="9.25" style="2" bestFit="1" customWidth="1"/>
    <col min="6674" max="6674" width="8.25" style="2" bestFit="1" customWidth="1"/>
    <col min="6675" max="6675" width="9.375" style="2" bestFit="1" customWidth="1"/>
    <col min="6676" max="6676" width="9" style="2" bestFit="1" customWidth="1"/>
    <col min="6677" max="6912" width="8.75" style="2"/>
    <col min="6913" max="6913" width="1.25" style="2" customWidth="1"/>
    <col min="6914" max="6914" width="2" style="2" customWidth="1"/>
    <col min="6915" max="6915" width="2.25" style="2" customWidth="1"/>
    <col min="6916" max="6916" width="1.5" style="2" customWidth="1"/>
    <col min="6917" max="6917" width="6" style="2" customWidth="1"/>
    <col min="6918" max="6918" width="6.875" style="2" customWidth="1"/>
    <col min="6919" max="6919" width="1.625" style="2" customWidth="1"/>
    <col min="6920" max="6920" width="11" style="2" customWidth="1"/>
    <col min="6921" max="6922" width="1.25" style="2" customWidth="1"/>
    <col min="6923" max="6923" width="11" style="2" customWidth="1"/>
    <col min="6924" max="6924" width="1.25" style="2" customWidth="1"/>
    <col min="6925" max="6925" width="11.875" style="2" customWidth="1"/>
    <col min="6926" max="6928" width="11" style="2" customWidth="1"/>
    <col min="6929" max="6929" width="9.25" style="2" bestFit="1" customWidth="1"/>
    <col min="6930" max="6930" width="8.25" style="2" bestFit="1" customWidth="1"/>
    <col min="6931" max="6931" width="9.375" style="2" bestFit="1" customWidth="1"/>
    <col min="6932" max="6932" width="9" style="2" bestFit="1" customWidth="1"/>
    <col min="6933" max="7168" width="8.75" style="2"/>
    <col min="7169" max="7169" width="1.25" style="2" customWidth="1"/>
    <col min="7170" max="7170" width="2" style="2" customWidth="1"/>
    <col min="7171" max="7171" width="2.25" style="2" customWidth="1"/>
    <col min="7172" max="7172" width="1.5" style="2" customWidth="1"/>
    <col min="7173" max="7173" width="6" style="2" customWidth="1"/>
    <col min="7174" max="7174" width="6.875" style="2" customWidth="1"/>
    <col min="7175" max="7175" width="1.625" style="2" customWidth="1"/>
    <col min="7176" max="7176" width="11" style="2" customWidth="1"/>
    <col min="7177" max="7178" width="1.25" style="2" customWidth="1"/>
    <col min="7179" max="7179" width="11" style="2" customWidth="1"/>
    <col min="7180" max="7180" width="1.25" style="2" customWidth="1"/>
    <col min="7181" max="7181" width="11.875" style="2" customWidth="1"/>
    <col min="7182" max="7184" width="11" style="2" customWidth="1"/>
    <col min="7185" max="7185" width="9.25" style="2" bestFit="1" customWidth="1"/>
    <col min="7186" max="7186" width="8.25" style="2" bestFit="1" customWidth="1"/>
    <col min="7187" max="7187" width="9.375" style="2" bestFit="1" customWidth="1"/>
    <col min="7188" max="7188" width="9" style="2" bestFit="1" customWidth="1"/>
    <col min="7189" max="7424" width="8.75" style="2"/>
    <col min="7425" max="7425" width="1.25" style="2" customWidth="1"/>
    <col min="7426" max="7426" width="2" style="2" customWidth="1"/>
    <col min="7427" max="7427" width="2.25" style="2" customWidth="1"/>
    <col min="7428" max="7428" width="1.5" style="2" customWidth="1"/>
    <col min="7429" max="7429" width="6" style="2" customWidth="1"/>
    <col min="7430" max="7430" width="6.875" style="2" customWidth="1"/>
    <col min="7431" max="7431" width="1.625" style="2" customWidth="1"/>
    <col min="7432" max="7432" width="11" style="2" customWidth="1"/>
    <col min="7433" max="7434" width="1.25" style="2" customWidth="1"/>
    <col min="7435" max="7435" width="11" style="2" customWidth="1"/>
    <col min="7436" max="7436" width="1.25" style="2" customWidth="1"/>
    <col min="7437" max="7437" width="11.875" style="2" customWidth="1"/>
    <col min="7438" max="7440" width="11" style="2" customWidth="1"/>
    <col min="7441" max="7441" width="9.25" style="2" bestFit="1" customWidth="1"/>
    <col min="7442" max="7442" width="8.25" style="2" bestFit="1" customWidth="1"/>
    <col min="7443" max="7443" width="9.375" style="2" bestFit="1" customWidth="1"/>
    <col min="7444" max="7444" width="9" style="2" bestFit="1" customWidth="1"/>
    <col min="7445" max="7680" width="8.75" style="2"/>
    <col min="7681" max="7681" width="1.25" style="2" customWidth="1"/>
    <col min="7682" max="7682" width="2" style="2" customWidth="1"/>
    <col min="7683" max="7683" width="2.25" style="2" customWidth="1"/>
    <col min="7684" max="7684" width="1.5" style="2" customWidth="1"/>
    <col min="7685" max="7685" width="6" style="2" customWidth="1"/>
    <col min="7686" max="7686" width="6.875" style="2" customWidth="1"/>
    <col min="7687" max="7687" width="1.625" style="2" customWidth="1"/>
    <col min="7688" max="7688" width="11" style="2" customWidth="1"/>
    <col min="7689" max="7690" width="1.25" style="2" customWidth="1"/>
    <col min="7691" max="7691" width="11" style="2" customWidth="1"/>
    <col min="7692" max="7692" width="1.25" style="2" customWidth="1"/>
    <col min="7693" max="7693" width="11.875" style="2" customWidth="1"/>
    <col min="7694" max="7696" width="11" style="2" customWidth="1"/>
    <col min="7697" max="7697" width="9.25" style="2" bestFit="1" customWidth="1"/>
    <col min="7698" max="7698" width="8.25" style="2" bestFit="1" customWidth="1"/>
    <col min="7699" max="7699" width="9.375" style="2" bestFit="1" customWidth="1"/>
    <col min="7700" max="7700" width="9" style="2" bestFit="1" customWidth="1"/>
    <col min="7701" max="7936" width="8.75" style="2"/>
    <col min="7937" max="7937" width="1.25" style="2" customWidth="1"/>
    <col min="7938" max="7938" width="2" style="2" customWidth="1"/>
    <col min="7939" max="7939" width="2.25" style="2" customWidth="1"/>
    <col min="7940" max="7940" width="1.5" style="2" customWidth="1"/>
    <col min="7941" max="7941" width="6" style="2" customWidth="1"/>
    <col min="7942" max="7942" width="6.875" style="2" customWidth="1"/>
    <col min="7943" max="7943" width="1.625" style="2" customWidth="1"/>
    <col min="7944" max="7944" width="11" style="2" customWidth="1"/>
    <col min="7945" max="7946" width="1.25" style="2" customWidth="1"/>
    <col min="7947" max="7947" width="11" style="2" customWidth="1"/>
    <col min="7948" max="7948" width="1.25" style="2" customWidth="1"/>
    <col min="7949" max="7949" width="11.875" style="2" customWidth="1"/>
    <col min="7950" max="7952" width="11" style="2" customWidth="1"/>
    <col min="7953" max="7953" width="9.25" style="2" bestFit="1" customWidth="1"/>
    <col min="7954" max="7954" width="8.25" style="2" bestFit="1" customWidth="1"/>
    <col min="7955" max="7955" width="9.375" style="2" bestFit="1" customWidth="1"/>
    <col min="7956" max="7956" width="9" style="2" bestFit="1" customWidth="1"/>
    <col min="7957" max="8192" width="8.75" style="2"/>
    <col min="8193" max="8193" width="1.25" style="2" customWidth="1"/>
    <col min="8194" max="8194" width="2" style="2" customWidth="1"/>
    <col min="8195" max="8195" width="2.25" style="2" customWidth="1"/>
    <col min="8196" max="8196" width="1.5" style="2" customWidth="1"/>
    <col min="8197" max="8197" width="6" style="2" customWidth="1"/>
    <col min="8198" max="8198" width="6.875" style="2" customWidth="1"/>
    <col min="8199" max="8199" width="1.625" style="2" customWidth="1"/>
    <col min="8200" max="8200" width="11" style="2" customWidth="1"/>
    <col min="8201" max="8202" width="1.25" style="2" customWidth="1"/>
    <col min="8203" max="8203" width="11" style="2" customWidth="1"/>
    <col min="8204" max="8204" width="1.25" style="2" customWidth="1"/>
    <col min="8205" max="8205" width="11.875" style="2" customWidth="1"/>
    <col min="8206" max="8208" width="11" style="2" customWidth="1"/>
    <col min="8209" max="8209" width="9.25" style="2" bestFit="1" customWidth="1"/>
    <col min="8210" max="8210" width="8.25" style="2" bestFit="1" customWidth="1"/>
    <col min="8211" max="8211" width="9.375" style="2" bestFit="1" customWidth="1"/>
    <col min="8212" max="8212" width="9" style="2" bestFit="1" customWidth="1"/>
    <col min="8213" max="8448" width="8.75" style="2"/>
    <col min="8449" max="8449" width="1.25" style="2" customWidth="1"/>
    <col min="8450" max="8450" width="2" style="2" customWidth="1"/>
    <col min="8451" max="8451" width="2.25" style="2" customWidth="1"/>
    <col min="8452" max="8452" width="1.5" style="2" customWidth="1"/>
    <col min="8453" max="8453" width="6" style="2" customWidth="1"/>
    <col min="8454" max="8454" width="6.875" style="2" customWidth="1"/>
    <col min="8455" max="8455" width="1.625" style="2" customWidth="1"/>
    <col min="8456" max="8456" width="11" style="2" customWidth="1"/>
    <col min="8457" max="8458" width="1.25" style="2" customWidth="1"/>
    <col min="8459" max="8459" width="11" style="2" customWidth="1"/>
    <col min="8460" max="8460" width="1.25" style="2" customWidth="1"/>
    <col min="8461" max="8461" width="11.875" style="2" customWidth="1"/>
    <col min="8462" max="8464" width="11" style="2" customWidth="1"/>
    <col min="8465" max="8465" width="9.25" style="2" bestFit="1" customWidth="1"/>
    <col min="8466" max="8466" width="8.25" style="2" bestFit="1" customWidth="1"/>
    <col min="8467" max="8467" width="9.375" style="2" bestFit="1" customWidth="1"/>
    <col min="8468" max="8468" width="9" style="2" bestFit="1" customWidth="1"/>
    <col min="8469" max="8704" width="8.75" style="2"/>
    <col min="8705" max="8705" width="1.25" style="2" customWidth="1"/>
    <col min="8706" max="8706" width="2" style="2" customWidth="1"/>
    <col min="8707" max="8707" width="2.25" style="2" customWidth="1"/>
    <col min="8708" max="8708" width="1.5" style="2" customWidth="1"/>
    <col min="8709" max="8709" width="6" style="2" customWidth="1"/>
    <col min="8710" max="8710" width="6.875" style="2" customWidth="1"/>
    <col min="8711" max="8711" width="1.625" style="2" customWidth="1"/>
    <col min="8712" max="8712" width="11" style="2" customWidth="1"/>
    <col min="8713" max="8714" width="1.25" style="2" customWidth="1"/>
    <col min="8715" max="8715" width="11" style="2" customWidth="1"/>
    <col min="8716" max="8716" width="1.25" style="2" customWidth="1"/>
    <col min="8717" max="8717" width="11.875" style="2" customWidth="1"/>
    <col min="8718" max="8720" width="11" style="2" customWidth="1"/>
    <col min="8721" max="8721" width="9.25" style="2" bestFit="1" customWidth="1"/>
    <col min="8722" max="8722" width="8.25" style="2" bestFit="1" customWidth="1"/>
    <col min="8723" max="8723" width="9.375" style="2" bestFit="1" customWidth="1"/>
    <col min="8724" max="8724" width="9" style="2" bestFit="1" customWidth="1"/>
    <col min="8725" max="8960" width="8.75" style="2"/>
    <col min="8961" max="8961" width="1.25" style="2" customWidth="1"/>
    <col min="8962" max="8962" width="2" style="2" customWidth="1"/>
    <col min="8963" max="8963" width="2.25" style="2" customWidth="1"/>
    <col min="8964" max="8964" width="1.5" style="2" customWidth="1"/>
    <col min="8965" max="8965" width="6" style="2" customWidth="1"/>
    <col min="8966" max="8966" width="6.875" style="2" customWidth="1"/>
    <col min="8967" max="8967" width="1.625" style="2" customWidth="1"/>
    <col min="8968" max="8968" width="11" style="2" customWidth="1"/>
    <col min="8969" max="8970" width="1.25" style="2" customWidth="1"/>
    <col min="8971" max="8971" width="11" style="2" customWidth="1"/>
    <col min="8972" max="8972" width="1.25" style="2" customWidth="1"/>
    <col min="8973" max="8973" width="11.875" style="2" customWidth="1"/>
    <col min="8974" max="8976" width="11" style="2" customWidth="1"/>
    <col min="8977" max="8977" width="9.25" style="2" bestFit="1" customWidth="1"/>
    <col min="8978" max="8978" width="8.25" style="2" bestFit="1" customWidth="1"/>
    <col min="8979" max="8979" width="9.375" style="2" bestFit="1" customWidth="1"/>
    <col min="8980" max="8980" width="9" style="2" bestFit="1" customWidth="1"/>
    <col min="8981" max="9216" width="8.75" style="2"/>
    <col min="9217" max="9217" width="1.25" style="2" customWidth="1"/>
    <col min="9218" max="9218" width="2" style="2" customWidth="1"/>
    <col min="9219" max="9219" width="2.25" style="2" customWidth="1"/>
    <col min="9220" max="9220" width="1.5" style="2" customWidth="1"/>
    <col min="9221" max="9221" width="6" style="2" customWidth="1"/>
    <col min="9222" max="9222" width="6.875" style="2" customWidth="1"/>
    <col min="9223" max="9223" width="1.625" style="2" customWidth="1"/>
    <col min="9224" max="9224" width="11" style="2" customWidth="1"/>
    <col min="9225" max="9226" width="1.25" style="2" customWidth="1"/>
    <col min="9227" max="9227" width="11" style="2" customWidth="1"/>
    <col min="9228" max="9228" width="1.25" style="2" customWidth="1"/>
    <col min="9229" max="9229" width="11.875" style="2" customWidth="1"/>
    <col min="9230" max="9232" width="11" style="2" customWidth="1"/>
    <col min="9233" max="9233" width="9.25" style="2" bestFit="1" customWidth="1"/>
    <col min="9234" max="9234" width="8.25" style="2" bestFit="1" customWidth="1"/>
    <col min="9235" max="9235" width="9.375" style="2" bestFit="1" customWidth="1"/>
    <col min="9236" max="9236" width="9" style="2" bestFit="1" customWidth="1"/>
    <col min="9237" max="9472" width="8.75" style="2"/>
    <col min="9473" max="9473" width="1.25" style="2" customWidth="1"/>
    <col min="9474" max="9474" width="2" style="2" customWidth="1"/>
    <col min="9475" max="9475" width="2.25" style="2" customWidth="1"/>
    <col min="9476" max="9476" width="1.5" style="2" customWidth="1"/>
    <col min="9477" max="9477" width="6" style="2" customWidth="1"/>
    <col min="9478" max="9478" width="6.875" style="2" customWidth="1"/>
    <col min="9479" max="9479" width="1.625" style="2" customWidth="1"/>
    <col min="9480" max="9480" width="11" style="2" customWidth="1"/>
    <col min="9481" max="9482" width="1.25" style="2" customWidth="1"/>
    <col min="9483" max="9483" width="11" style="2" customWidth="1"/>
    <col min="9484" max="9484" width="1.25" style="2" customWidth="1"/>
    <col min="9485" max="9485" width="11.875" style="2" customWidth="1"/>
    <col min="9486" max="9488" width="11" style="2" customWidth="1"/>
    <col min="9489" max="9489" width="9.25" style="2" bestFit="1" customWidth="1"/>
    <col min="9490" max="9490" width="8.25" style="2" bestFit="1" customWidth="1"/>
    <col min="9491" max="9491" width="9.375" style="2" bestFit="1" customWidth="1"/>
    <col min="9492" max="9492" width="9" style="2" bestFit="1" customWidth="1"/>
    <col min="9493" max="9728" width="8.75" style="2"/>
    <col min="9729" max="9729" width="1.25" style="2" customWidth="1"/>
    <col min="9730" max="9730" width="2" style="2" customWidth="1"/>
    <col min="9731" max="9731" width="2.25" style="2" customWidth="1"/>
    <col min="9732" max="9732" width="1.5" style="2" customWidth="1"/>
    <col min="9733" max="9733" width="6" style="2" customWidth="1"/>
    <col min="9734" max="9734" width="6.875" style="2" customWidth="1"/>
    <col min="9735" max="9735" width="1.625" style="2" customWidth="1"/>
    <col min="9736" max="9736" width="11" style="2" customWidth="1"/>
    <col min="9737" max="9738" width="1.25" style="2" customWidth="1"/>
    <col min="9739" max="9739" width="11" style="2" customWidth="1"/>
    <col min="9740" max="9740" width="1.25" style="2" customWidth="1"/>
    <col min="9741" max="9741" width="11.875" style="2" customWidth="1"/>
    <col min="9742" max="9744" width="11" style="2" customWidth="1"/>
    <col min="9745" max="9745" width="9.25" style="2" bestFit="1" customWidth="1"/>
    <col min="9746" max="9746" width="8.25" style="2" bestFit="1" customWidth="1"/>
    <col min="9747" max="9747" width="9.375" style="2" bestFit="1" customWidth="1"/>
    <col min="9748" max="9748" width="9" style="2" bestFit="1" customWidth="1"/>
    <col min="9749" max="9984" width="8.75" style="2"/>
    <col min="9985" max="9985" width="1.25" style="2" customWidth="1"/>
    <col min="9986" max="9986" width="2" style="2" customWidth="1"/>
    <col min="9987" max="9987" width="2.25" style="2" customWidth="1"/>
    <col min="9988" max="9988" width="1.5" style="2" customWidth="1"/>
    <col min="9989" max="9989" width="6" style="2" customWidth="1"/>
    <col min="9990" max="9990" width="6.875" style="2" customWidth="1"/>
    <col min="9991" max="9991" width="1.625" style="2" customWidth="1"/>
    <col min="9992" max="9992" width="11" style="2" customWidth="1"/>
    <col min="9993" max="9994" width="1.25" style="2" customWidth="1"/>
    <col min="9995" max="9995" width="11" style="2" customWidth="1"/>
    <col min="9996" max="9996" width="1.25" style="2" customWidth="1"/>
    <col min="9997" max="9997" width="11.875" style="2" customWidth="1"/>
    <col min="9998" max="10000" width="11" style="2" customWidth="1"/>
    <col min="10001" max="10001" width="9.25" style="2" bestFit="1" customWidth="1"/>
    <col min="10002" max="10002" width="8.25" style="2" bestFit="1" customWidth="1"/>
    <col min="10003" max="10003" width="9.375" style="2" bestFit="1" customWidth="1"/>
    <col min="10004" max="10004" width="9" style="2" bestFit="1" customWidth="1"/>
    <col min="10005" max="10240" width="8.75" style="2"/>
    <col min="10241" max="10241" width="1.25" style="2" customWidth="1"/>
    <col min="10242" max="10242" width="2" style="2" customWidth="1"/>
    <col min="10243" max="10243" width="2.25" style="2" customWidth="1"/>
    <col min="10244" max="10244" width="1.5" style="2" customWidth="1"/>
    <col min="10245" max="10245" width="6" style="2" customWidth="1"/>
    <col min="10246" max="10246" width="6.875" style="2" customWidth="1"/>
    <col min="10247" max="10247" width="1.625" style="2" customWidth="1"/>
    <col min="10248" max="10248" width="11" style="2" customWidth="1"/>
    <col min="10249" max="10250" width="1.25" style="2" customWidth="1"/>
    <col min="10251" max="10251" width="11" style="2" customWidth="1"/>
    <col min="10252" max="10252" width="1.25" style="2" customWidth="1"/>
    <col min="10253" max="10253" width="11.875" style="2" customWidth="1"/>
    <col min="10254" max="10256" width="11" style="2" customWidth="1"/>
    <col min="10257" max="10257" width="9.25" style="2" bestFit="1" customWidth="1"/>
    <col min="10258" max="10258" width="8.25" style="2" bestFit="1" customWidth="1"/>
    <col min="10259" max="10259" width="9.375" style="2" bestFit="1" customWidth="1"/>
    <col min="10260" max="10260" width="9" style="2" bestFit="1" customWidth="1"/>
    <col min="10261" max="10496" width="8.75" style="2"/>
    <col min="10497" max="10497" width="1.25" style="2" customWidth="1"/>
    <col min="10498" max="10498" width="2" style="2" customWidth="1"/>
    <col min="10499" max="10499" width="2.25" style="2" customWidth="1"/>
    <col min="10500" max="10500" width="1.5" style="2" customWidth="1"/>
    <col min="10501" max="10501" width="6" style="2" customWidth="1"/>
    <col min="10502" max="10502" width="6.875" style="2" customWidth="1"/>
    <col min="10503" max="10503" width="1.625" style="2" customWidth="1"/>
    <col min="10504" max="10504" width="11" style="2" customWidth="1"/>
    <col min="10505" max="10506" width="1.25" style="2" customWidth="1"/>
    <col min="10507" max="10507" width="11" style="2" customWidth="1"/>
    <col min="10508" max="10508" width="1.25" style="2" customWidth="1"/>
    <col min="10509" max="10509" width="11.875" style="2" customWidth="1"/>
    <col min="10510" max="10512" width="11" style="2" customWidth="1"/>
    <col min="10513" max="10513" width="9.25" style="2" bestFit="1" customWidth="1"/>
    <col min="10514" max="10514" width="8.25" style="2" bestFit="1" customWidth="1"/>
    <col min="10515" max="10515" width="9.375" style="2" bestFit="1" customWidth="1"/>
    <col min="10516" max="10516" width="9" style="2" bestFit="1" customWidth="1"/>
    <col min="10517" max="10752" width="8.75" style="2"/>
    <col min="10753" max="10753" width="1.25" style="2" customWidth="1"/>
    <col min="10754" max="10754" width="2" style="2" customWidth="1"/>
    <col min="10755" max="10755" width="2.25" style="2" customWidth="1"/>
    <col min="10756" max="10756" width="1.5" style="2" customWidth="1"/>
    <col min="10757" max="10757" width="6" style="2" customWidth="1"/>
    <col min="10758" max="10758" width="6.875" style="2" customWidth="1"/>
    <col min="10759" max="10759" width="1.625" style="2" customWidth="1"/>
    <col min="10760" max="10760" width="11" style="2" customWidth="1"/>
    <col min="10761" max="10762" width="1.25" style="2" customWidth="1"/>
    <col min="10763" max="10763" width="11" style="2" customWidth="1"/>
    <col min="10764" max="10764" width="1.25" style="2" customWidth="1"/>
    <col min="10765" max="10765" width="11.875" style="2" customWidth="1"/>
    <col min="10766" max="10768" width="11" style="2" customWidth="1"/>
    <col min="10769" max="10769" width="9.25" style="2" bestFit="1" customWidth="1"/>
    <col min="10770" max="10770" width="8.25" style="2" bestFit="1" customWidth="1"/>
    <col min="10771" max="10771" width="9.375" style="2" bestFit="1" customWidth="1"/>
    <col min="10772" max="10772" width="9" style="2" bestFit="1" customWidth="1"/>
    <col min="10773" max="11008" width="8.75" style="2"/>
    <col min="11009" max="11009" width="1.25" style="2" customWidth="1"/>
    <col min="11010" max="11010" width="2" style="2" customWidth="1"/>
    <col min="11011" max="11011" width="2.25" style="2" customWidth="1"/>
    <col min="11012" max="11012" width="1.5" style="2" customWidth="1"/>
    <col min="11013" max="11013" width="6" style="2" customWidth="1"/>
    <col min="11014" max="11014" width="6.875" style="2" customWidth="1"/>
    <col min="11015" max="11015" width="1.625" style="2" customWidth="1"/>
    <col min="11016" max="11016" width="11" style="2" customWidth="1"/>
    <col min="11017" max="11018" width="1.25" style="2" customWidth="1"/>
    <col min="11019" max="11019" width="11" style="2" customWidth="1"/>
    <col min="11020" max="11020" width="1.25" style="2" customWidth="1"/>
    <col min="11021" max="11021" width="11.875" style="2" customWidth="1"/>
    <col min="11022" max="11024" width="11" style="2" customWidth="1"/>
    <col min="11025" max="11025" width="9.25" style="2" bestFit="1" customWidth="1"/>
    <col min="11026" max="11026" width="8.25" style="2" bestFit="1" customWidth="1"/>
    <col min="11027" max="11027" width="9.375" style="2" bestFit="1" customWidth="1"/>
    <col min="11028" max="11028" width="9" style="2" bestFit="1" customWidth="1"/>
    <col min="11029" max="11264" width="8.75" style="2"/>
    <col min="11265" max="11265" width="1.25" style="2" customWidth="1"/>
    <col min="11266" max="11266" width="2" style="2" customWidth="1"/>
    <col min="11267" max="11267" width="2.25" style="2" customWidth="1"/>
    <col min="11268" max="11268" width="1.5" style="2" customWidth="1"/>
    <col min="11269" max="11269" width="6" style="2" customWidth="1"/>
    <col min="11270" max="11270" width="6.875" style="2" customWidth="1"/>
    <col min="11271" max="11271" width="1.625" style="2" customWidth="1"/>
    <col min="11272" max="11272" width="11" style="2" customWidth="1"/>
    <col min="11273" max="11274" width="1.25" style="2" customWidth="1"/>
    <col min="11275" max="11275" width="11" style="2" customWidth="1"/>
    <col min="11276" max="11276" width="1.25" style="2" customWidth="1"/>
    <col min="11277" max="11277" width="11.875" style="2" customWidth="1"/>
    <col min="11278" max="11280" width="11" style="2" customWidth="1"/>
    <col min="11281" max="11281" width="9.25" style="2" bestFit="1" customWidth="1"/>
    <col min="11282" max="11282" width="8.25" style="2" bestFit="1" customWidth="1"/>
    <col min="11283" max="11283" width="9.375" style="2" bestFit="1" customWidth="1"/>
    <col min="11284" max="11284" width="9" style="2" bestFit="1" customWidth="1"/>
    <col min="11285" max="11520" width="8.75" style="2"/>
    <col min="11521" max="11521" width="1.25" style="2" customWidth="1"/>
    <col min="11522" max="11522" width="2" style="2" customWidth="1"/>
    <col min="11523" max="11523" width="2.25" style="2" customWidth="1"/>
    <col min="11524" max="11524" width="1.5" style="2" customWidth="1"/>
    <col min="11525" max="11525" width="6" style="2" customWidth="1"/>
    <col min="11526" max="11526" width="6.875" style="2" customWidth="1"/>
    <col min="11527" max="11527" width="1.625" style="2" customWidth="1"/>
    <col min="11528" max="11528" width="11" style="2" customWidth="1"/>
    <col min="11529" max="11530" width="1.25" style="2" customWidth="1"/>
    <col min="11531" max="11531" width="11" style="2" customWidth="1"/>
    <col min="11532" max="11532" width="1.25" style="2" customWidth="1"/>
    <col min="11533" max="11533" width="11.875" style="2" customWidth="1"/>
    <col min="11534" max="11536" width="11" style="2" customWidth="1"/>
    <col min="11537" max="11537" width="9.25" style="2" bestFit="1" customWidth="1"/>
    <col min="11538" max="11538" width="8.25" style="2" bestFit="1" customWidth="1"/>
    <col min="11539" max="11539" width="9.375" style="2" bestFit="1" customWidth="1"/>
    <col min="11540" max="11540" width="9" style="2" bestFit="1" customWidth="1"/>
    <col min="11541" max="11776" width="8.75" style="2"/>
    <col min="11777" max="11777" width="1.25" style="2" customWidth="1"/>
    <col min="11778" max="11778" width="2" style="2" customWidth="1"/>
    <col min="11779" max="11779" width="2.25" style="2" customWidth="1"/>
    <col min="11780" max="11780" width="1.5" style="2" customWidth="1"/>
    <col min="11781" max="11781" width="6" style="2" customWidth="1"/>
    <col min="11782" max="11782" width="6.875" style="2" customWidth="1"/>
    <col min="11783" max="11783" width="1.625" style="2" customWidth="1"/>
    <col min="11784" max="11784" width="11" style="2" customWidth="1"/>
    <col min="11785" max="11786" width="1.25" style="2" customWidth="1"/>
    <col min="11787" max="11787" width="11" style="2" customWidth="1"/>
    <col min="11788" max="11788" width="1.25" style="2" customWidth="1"/>
    <col min="11789" max="11789" width="11.875" style="2" customWidth="1"/>
    <col min="11790" max="11792" width="11" style="2" customWidth="1"/>
    <col min="11793" max="11793" width="9.25" style="2" bestFit="1" customWidth="1"/>
    <col min="11794" max="11794" width="8.25" style="2" bestFit="1" customWidth="1"/>
    <col min="11795" max="11795" width="9.375" style="2" bestFit="1" customWidth="1"/>
    <col min="11796" max="11796" width="9" style="2" bestFit="1" customWidth="1"/>
    <col min="11797" max="12032" width="8.75" style="2"/>
    <col min="12033" max="12033" width="1.25" style="2" customWidth="1"/>
    <col min="12034" max="12034" width="2" style="2" customWidth="1"/>
    <col min="12035" max="12035" width="2.25" style="2" customWidth="1"/>
    <col min="12036" max="12036" width="1.5" style="2" customWidth="1"/>
    <col min="12037" max="12037" width="6" style="2" customWidth="1"/>
    <col min="12038" max="12038" width="6.875" style="2" customWidth="1"/>
    <col min="12039" max="12039" width="1.625" style="2" customWidth="1"/>
    <col min="12040" max="12040" width="11" style="2" customWidth="1"/>
    <col min="12041" max="12042" width="1.25" style="2" customWidth="1"/>
    <col min="12043" max="12043" width="11" style="2" customWidth="1"/>
    <col min="12044" max="12044" width="1.25" style="2" customWidth="1"/>
    <col min="12045" max="12045" width="11.875" style="2" customWidth="1"/>
    <col min="12046" max="12048" width="11" style="2" customWidth="1"/>
    <col min="12049" max="12049" width="9.25" style="2" bestFit="1" customWidth="1"/>
    <col min="12050" max="12050" width="8.25" style="2" bestFit="1" customWidth="1"/>
    <col min="12051" max="12051" width="9.375" style="2" bestFit="1" customWidth="1"/>
    <col min="12052" max="12052" width="9" style="2" bestFit="1" customWidth="1"/>
    <col min="12053" max="12288" width="8.75" style="2"/>
    <col min="12289" max="12289" width="1.25" style="2" customWidth="1"/>
    <col min="12290" max="12290" width="2" style="2" customWidth="1"/>
    <col min="12291" max="12291" width="2.25" style="2" customWidth="1"/>
    <col min="12292" max="12292" width="1.5" style="2" customWidth="1"/>
    <col min="12293" max="12293" width="6" style="2" customWidth="1"/>
    <col min="12294" max="12294" width="6.875" style="2" customWidth="1"/>
    <col min="12295" max="12295" width="1.625" style="2" customWidth="1"/>
    <col min="12296" max="12296" width="11" style="2" customWidth="1"/>
    <col min="12297" max="12298" width="1.25" style="2" customWidth="1"/>
    <col min="12299" max="12299" width="11" style="2" customWidth="1"/>
    <col min="12300" max="12300" width="1.25" style="2" customWidth="1"/>
    <col min="12301" max="12301" width="11.875" style="2" customWidth="1"/>
    <col min="12302" max="12304" width="11" style="2" customWidth="1"/>
    <col min="12305" max="12305" width="9.25" style="2" bestFit="1" customWidth="1"/>
    <col min="12306" max="12306" width="8.25" style="2" bestFit="1" customWidth="1"/>
    <col min="12307" max="12307" width="9.375" style="2" bestFit="1" customWidth="1"/>
    <col min="12308" max="12308" width="9" style="2" bestFit="1" customWidth="1"/>
    <col min="12309" max="12544" width="8.75" style="2"/>
    <col min="12545" max="12545" width="1.25" style="2" customWidth="1"/>
    <col min="12546" max="12546" width="2" style="2" customWidth="1"/>
    <col min="12547" max="12547" width="2.25" style="2" customWidth="1"/>
    <col min="12548" max="12548" width="1.5" style="2" customWidth="1"/>
    <col min="12549" max="12549" width="6" style="2" customWidth="1"/>
    <col min="12550" max="12550" width="6.875" style="2" customWidth="1"/>
    <col min="12551" max="12551" width="1.625" style="2" customWidth="1"/>
    <col min="12552" max="12552" width="11" style="2" customWidth="1"/>
    <col min="12553" max="12554" width="1.25" style="2" customWidth="1"/>
    <col min="12555" max="12555" width="11" style="2" customWidth="1"/>
    <col min="12556" max="12556" width="1.25" style="2" customWidth="1"/>
    <col min="12557" max="12557" width="11.875" style="2" customWidth="1"/>
    <col min="12558" max="12560" width="11" style="2" customWidth="1"/>
    <col min="12561" max="12561" width="9.25" style="2" bestFit="1" customWidth="1"/>
    <col min="12562" max="12562" width="8.25" style="2" bestFit="1" customWidth="1"/>
    <col min="12563" max="12563" width="9.375" style="2" bestFit="1" customWidth="1"/>
    <col min="12564" max="12564" width="9" style="2" bestFit="1" customWidth="1"/>
    <col min="12565" max="12800" width="8.75" style="2"/>
    <col min="12801" max="12801" width="1.25" style="2" customWidth="1"/>
    <col min="12802" max="12802" width="2" style="2" customWidth="1"/>
    <col min="12803" max="12803" width="2.25" style="2" customWidth="1"/>
    <col min="12804" max="12804" width="1.5" style="2" customWidth="1"/>
    <col min="12805" max="12805" width="6" style="2" customWidth="1"/>
    <col min="12806" max="12806" width="6.875" style="2" customWidth="1"/>
    <col min="12807" max="12807" width="1.625" style="2" customWidth="1"/>
    <col min="12808" max="12808" width="11" style="2" customWidth="1"/>
    <col min="12809" max="12810" width="1.25" style="2" customWidth="1"/>
    <col min="12811" max="12811" width="11" style="2" customWidth="1"/>
    <col min="12812" max="12812" width="1.25" style="2" customWidth="1"/>
    <col min="12813" max="12813" width="11.875" style="2" customWidth="1"/>
    <col min="12814" max="12816" width="11" style="2" customWidth="1"/>
    <col min="12817" max="12817" width="9.25" style="2" bestFit="1" customWidth="1"/>
    <col min="12818" max="12818" width="8.25" style="2" bestFit="1" customWidth="1"/>
    <col min="12819" max="12819" width="9.375" style="2" bestFit="1" customWidth="1"/>
    <col min="12820" max="12820" width="9" style="2" bestFit="1" customWidth="1"/>
    <col min="12821" max="13056" width="8.75" style="2"/>
    <col min="13057" max="13057" width="1.25" style="2" customWidth="1"/>
    <col min="13058" max="13058" width="2" style="2" customWidth="1"/>
    <col min="13059" max="13059" width="2.25" style="2" customWidth="1"/>
    <col min="13060" max="13060" width="1.5" style="2" customWidth="1"/>
    <col min="13061" max="13061" width="6" style="2" customWidth="1"/>
    <col min="13062" max="13062" width="6.875" style="2" customWidth="1"/>
    <col min="13063" max="13063" width="1.625" style="2" customWidth="1"/>
    <col min="13064" max="13064" width="11" style="2" customWidth="1"/>
    <col min="13065" max="13066" width="1.25" style="2" customWidth="1"/>
    <col min="13067" max="13067" width="11" style="2" customWidth="1"/>
    <col min="13068" max="13068" width="1.25" style="2" customWidth="1"/>
    <col min="13069" max="13069" width="11.875" style="2" customWidth="1"/>
    <col min="13070" max="13072" width="11" style="2" customWidth="1"/>
    <col min="13073" max="13073" width="9.25" style="2" bestFit="1" customWidth="1"/>
    <col min="13074" max="13074" width="8.25" style="2" bestFit="1" customWidth="1"/>
    <col min="13075" max="13075" width="9.375" style="2" bestFit="1" customWidth="1"/>
    <col min="13076" max="13076" width="9" style="2" bestFit="1" customWidth="1"/>
    <col min="13077" max="13312" width="8.75" style="2"/>
    <col min="13313" max="13313" width="1.25" style="2" customWidth="1"/>
    <col min="13314" max="13314" width="2" style="2" customWidth="1"/>
    <col min="13315" max="13315" width="2.25" style="2" customWidth="1"/>
    <col min="13316" max="13316" width="1.5" style="2" customWidth="1"/>
    <col min="13317" max="13317" width="6" style="2" customWidth="1"/>
    <col min="13318" max="13318" width="6.875" style="2" customWidth="1"/>
    <col min="13319" max="13319" width="1.625" style="2" customWidth="1"/>
    <col min="13320" max="13320" width="11" style="2" customWidth="1"/>
    <col min="13321" max="13322" width="1.25" style="2" customWidth="1"/>
    <col min="13323" max="13323" width="11" style="2" customWidth="1"/>
    <col min="13324" max="13324" width="1.25" style="2" customWidth="1"/>
    <col min="13325" max="13325" width="11.875" style="2" customWidth="1"/>
    <col min="13326" max="13328" width="11" style="2" customWidth="1"/>
    <col min="13329" max="13329" width="9.25" style="2" bestFit="1" customWidth="1"/>
    <col min="13330" max="13330" width="8.25" style="2" bestFit="1" customWidth="1"/>
    <col min="13331" max="13331" width="9.375" style="2" bestFit="1" customWidth="1"/>
    <col min="13332" max="13332" width="9" style="2" bestFit="1" customWidth="1"/>
    <col min="13333" max="13568" width="8.75" style="2"/>
    <col min="13569" max="13569" width="1.25" style="2" customWidth="1"/>
    <col min="13570" max="13570" width="2" style="2" customWidth="1"/>
    <col min="13571" max="13571" width="2.25" style="2" customWidth="1"/>
    <col min="13572" max="13572" width="1.5" style="2" customWidth="1"/>
    <col min="13573" max="13573" width="6" style="2" customWidth="1"/>
    <col min="13574" max="13574" width="6.875" style="2" customWidth="1"/>
    <col min="13575" max="13575" width="1.625" style="2" customWidth="1"/>
    <col min="13576" max="13576" width="11" style="2" customWidth="1"/>
    <col min="13577" max="13578" width="1.25" style="2" customWidth="1"/>
    <col min="13579" max="13579" width="11" style="2" customWidth="1"/>
    <col min="13580" max="13580" width="1.25" style="2" customWidth="1"/>
    <col min="13581" max="13581" width="11.875" style="2" customWidth="1"/>
    <col min="13582" max="13584" width="11" style="2" customWidth="1"/>
    <col min="13585" max="13585" width="9.25" style="2" bestFit="1" customWidth="1"/>
    <col min="13586" max="13586" width="8.25" style="2" bestFit="1" customWidth="1"/>
    <col min="13587" max="13587" width="9.375" style="2" bestFit="1" customWidth="1"/>
    <col min="13588" max="13588" width="9" style="2" bestFit="1" customWidth="1"/>
    <col min="13589" max="13824" width="8.75" style="2"/>
    <col min="13825" max="13825" width="1.25" style="2" customWidth="1"/>
    <col min="13826" max="13826" width="2" style="2" customWidth="1"/>
    <col min="13827" max="13827" width="2.25" style="2" customWidth="1"/>
    <col min="13828" max="13828" width="1.5" style="2" customWidth="1"/>
    <col min="13829" max="13829" width="6" style="2" customWidth="1"/>
    <col min="13830" max="13830" width="6.875" style="2" customWidth="1"/>
    <col min="13831" max="13831" width="1.625" style="2" customWidth="1"/>
    <col min="13832" max="13832" width="11" style="2" customWidth="1"/>
    <col min="13833" max="13834" width="1.25" style="2" customWidth="1"/>
    <col min="13835" max="13835" width="11" style="2" customWidth="1"/>
    <col min="13836" max="13836" width="1.25" style="2" customWidth="1"/>
    <col min="13837" max="13837" width="11.875" style="2" customWidth="1"/>
    <col min="13838" max="13840" width="11" style="2" customWidth="1"/>
    <col min="13841" max="13841" width="9.25" style="2" bestFit="1" customWidth="1"/>
    <col min="13842" max="13842" width="8.25" style="2" bestFit="1" customWidth="1"/>
    <col min="13843" max="13843" width="9.375" style="2" bestFit="1" customWidth="1"/>
    <col min="13844" max="13844" width="9" style="2" bestFit="1" customWidth="1"/>
    <col min="13845" max="14080" width="8.75" style="2"/>
    <col min="14081" max="14081" width="1.25" style="2" customWidth="1"/>
    <col min="14082" max="14082" width="2" style="2" customWidth="1"/>
    <col min="14083" max="14083" width="2.25" style="2" customWidth="1"/>
    <col min="14084" max="14084" width="1.5" style="2" customWidth="1"/>
    <col min="14085" max="14085" width="6" style="2" customWidth="1"/>
    <col min="14086" max="14086" width="6.875" style="2" customWidth="1"/>
    <col min="14087" max="14087" width="1.625" style="2" customWidth="1"/>
    <col min="14088" max="14088" width="11" style="2" customWidth="1"/>
    <col min="14089" max="14090" width="1.25" style="2" customWidth="1"/>
    <col min="14091" max="14091" width="11" style="2" customWidth="1"/>
    <col min="14092" max="14092" width="1.25" style="2" customWidth="1"/>
    <col min="14093" max="14093" width="11.875" style="2" customWidth="1"/>
    <col min="14094" max="14096" width="11" style="2" customWidth="1"/>
    <col min="14097" max="14097" width="9.25" style="2" bestFit="1" customWidth="1"/>
    <col min="14098" max="14098" width="8.25" style="2" bestFit="1" customWidth="1"/>
    <col min="14099" max="14099" width="9.375" style="2" bestFit="1" customWidth="1"/>
    <col min="14100" max="14100" width="9" style="2" bestFit="1" customWidth="1"/>
    <col min="14101" max="14336" width="8.75" style="2"/>
    <col min="14337" max="14337" width="1.25" style="2" customWidth="1"/>
    <col min="14338" max="14338" width="2" style="2" customWidth="1"/>
    <col min="14339" max="14339" width="2.25" style="2" customWidth="1"/>
    <col min="14340" max="14340" width="1.5" style="2" customWidth="1"/>
    <col min="14341" max="14341" width="6" style="2" customWidth="1"/>
    <col min="14342" max="14342" width="6.875" style="2" customWidth="1"/>
    <col min="14343" max="14343" width="1.625" style="2" customWidth="1"/>
    <col min="14344" max="14344" width="11" style="2" customWidth="1"/>
    <col min="14345" max="14346" width="1.25" style="2" customWidth="1"/>
    <col min="14347" max="14347" width="11" style="2" customWidth="1"/>
    <col min="14348" max="14348" width="1.25" style="2" customWidth="1"/>
    <col min="14349" max="14349" width="11.875" style="2" customWidth="1"/>
    <col min="14350" max="14352" width="11" style="2" customWidth="1"/>
    <col min="14353" max="14353" width="9.25" style="2" bestFit="1" customWidth="1"/>
    <col min="14354" max="14354" width="8.25" style="2" bestFit="1" customWidth="1"/>
    <col min="14355" max="14355" width="9.375" style="2" bestFit="1" customWidth="1"/>
    <col min="14356" max="14356" width="9" style="2" bestFit="1" customWidth="1"/>
    <col min="14357" max="14592" width="8.75" style="2"/>
    <col min="14593" max="14593" width="1.25" style="2" customWidth="1"/>
    <col min="14594" max="14594" width="2" style="2" customWidth="1"/>
    <col min="14595" max="14595" width="2.25" style="2" customWidth="1"/>
    <col min="14596" max="14596" width="1.5" style="2" customWidth="1"/>
    <col min="14597" max="14597" width="6" style="2" customWidth="1"/>
    <col min="14598" max="14598" width="6.875" style="2" customWidth="1"/>
    <col min="14599" max="14599" width="1.625" style="2" customWidth="1"/>
    <col min="14600" max="14600" width="11" style="2" customWidth="1"/>
    <col min="14601" max="14602" width="1.25" style="2" customWidth="1"/>
    <col min="14603" max="14603" width="11" style="2" customWidth="1"/>
    <col min="14604" max="14604" width="1.25" style="2" customWidth="1"/>
    <col min="14605" max="14605" width="11.875" style="2" customWidth="1"/>
    <col min="14606" max="14608" width="11" style="2" customWidth="1"/>
    <col min="14609" max="14609" width="9.25" style="2" bestFit="1" customWidth="1"/>
    <col min="14610" max="14610" width="8.25" style="2" bestFit="1" customWidth="1"/>
    <col min="14611" max="14611" width="9.375" style="2" bestFit="1" customWidth="1"/>
    <col min="14612" max="14612" width="9" style="2" bestFit="1" customWidth="1"/>
    <col min="14613" max="14848" width="8.75" style="2"/>
    <col min="14849" max="14849" width="1.25" style="2" customWidth="1"/>
    <col min="14850" max="14850" width="2" style="2" customWidth="1"/>
    <col min="14851" max="14851" width="2.25" style="2" customWidth="1"/>
    <col min="14852" max="14852" width="1.5" style="2" customWidth="1"/>
    <col min="14853" max="14853" width="6" style="2" customWidth="1"/>
    <col min="14854" max="14854" width="6.875" style="2" customWidth="1"/>
    <col min="14855" max="14855" width="1.625" style="2" customWidth="1"/>
    <col min="14856" max="14856" width="11" style="2" customWidth="1"/>
    <col min="14857" max="14858" width="1.25" style="2" customWidth="1"/>
    <col min="14859" max="14859" width="11" style="2" customWidth="1"/>
    <col min="14860" max="14860" width="1.25" style="2" customWidth="1"/>
    <col min="14861" max="14861" width="11.875" style="2" customWidth="1"/>
    <col min="14862" max="14864" width="11" style="2" customWidth="1"/>
    <col min="14865" max="14865" width="9.25" style="2" bestFit="1" customWidth="1"/>
    <col min="14866" max="14866" width="8.25" style="2" bestFit="1" customWidth="1"/>
    <col min="14867" max="14867" width="9.375" style="2" bestFit="1" customWidth="1"/>
    <col min="14868" max="14868" width="9" style="2" bestFit="1" customWidth="1"/>
    <col min="14869" max="15104" width="8.75" style="2"/>
    <col min="15105" max="15105" width="1.25" style="2" customWidth="1"/>
    <col min="15106" max="15106" width="2" style="2" customWidth="1"/>
    <col min="15107" max="15107" width="2.25" style="2" customWidth="1"/>
    <col min="15108" max="15108" width="1.5" style="2" customWidth="1"/>
    <col min="15109" max="15109" width="6" style="2" customWidth="1"/>
    <col min="15110" max="15110" width="6.875" style="2" customWidth="1"/>
    <col min="15111" max="15111" width="1.625" style="2" customWidth="1"/>
    <col min="15112" max="15112" width="11" style="2" customWidth="1"/>
    <col min="15113" max="15114" width="1.25" style="2" customWidth="1"/>
    <col min="15115" max="15115" width="11" style="2" customWidth="1"/>
    <col min="15116" max="15116" width="1.25" style="2" customWidth="1"/>
    <col min="15117" max="15117" width="11.875" style="2" customWidth="1"/>
    <col min="15118" max="15120" width="11" style="2" customWidth="1"/>
    <col min="15121" max="15121" width="9.25" style="2" bestFit="1" customWidth="1"/>
    <col min="15122" max="15122" width="8.25" style="2" bestFit="1" customWidth="1"/>
    <col min="15123" max="15123" width="9.375" style="2" bestFit="1" customWidth="1"/>
    <col min="15124" max="15124" width="9" style="2" bestFit="1" customWidth="1"/>
    <col min="15125" max="15360" width="8.75" style="2"/>
    <col min="15361" max="15361" width="1.25" style="2" customWidth="1"/>
    <col min="15362" max="15362" width="2" style="2" customWidth="1"/>
    <col min="15363" max="15363" width="2.25" style="2" customWidth="1"/>
    <col min="15364" max="15364" width="1.5" style="2" customWidth="1"/>
    <col min="15365" max="15365" width="6" style="2" customWidth="1"/>
    <col min="15366" max="15366" width="6.875" style="2" customWidth="1"/>
    <col min="15367" max="15367" width="1.625" style="2" customWidth="1"/>
    <col min="15368" max="15368" width="11" style="2" customWidth="1"/>
    <col min="15369" max="15370" width="1.25" style="2" customWidth="1"/>
    <col min="15371" max="15371" width="11" style="2" customWidth="1"/>
    <col min="15372" max="15372" width="1.25" style="2" customWidth="1"/>
    <col min="15373" max="15373" width="11.875" style="2" customWidth="1"/>
    <col min="15374" max="15376" width="11" style="2" customWidth="1"/>
    <col min="15377" max="15377" width="9.25" style="2" bestFit="1" customWidth="1"/>
    <col min="15378" max="15378" width="8.25" style="2" bestFit="1" customWidth="1"/>
    <col min="15379" max="15379" width="9.375" style="2" bestFit="1" customWidth="1"/>
    <col min="15380" max="15380" width="9" style="2" bestFit="1" customWidth="1"/>
    <col min="15381" max="15616" width="8.75" style="2"/>
    <col min="15617" max="15617" width="1.25" style="2" customWidth="1"/>
    <col min="15618" max="15618" width="2" style="2" customWidth="1"/>
    <col min="15619" max="15619" width="2.25" style="2" customWidth="1"/>
    <col min="15620" max="15620" width="1.5" style="2" customWidth="1"/>
    <col min="15621" max="15621" width="6" style="2" customWidth="1"/>
    <col min="15622" max="15622" width="6.875" style="2" customWidth="1"/>
    <col min="15623" max="15623" width="1.625" style="2" customWidth="1"/>
    <col min="15624" max="15624" width="11" style="2" customWidth="1"/>
    <col min="15625" max="15626" width="1.25" style="2" customWidth="1"/>
    <col min="15627" max="15627" width="11" style="2" customWidth="1"/>
    <col min="15628" max="15628" width="1.25" style="2" customWidth="1"/>
    <col min="15629" max="15629" width="11.875" style="2" customWidth="1"/>
    <col min="15630" max="15632" width="11" style="2" customWidth="1"/>
    <col min="15633" max="15633" width="9.25" style="2" bestFit="1" customWidth="1"/>
    <col min="15634" max="15634" width="8.25" style="2" bestFit="1" customWidth="1"/>
    <col min="15635" max="15635" width="9.375" style="2" bestFit="1" customWidth="1"/>
    <col min="15636" max="15636" width="9" style="2" bestFit="1" customWidth="1"/>
    <col min="15637" max="15872" width="8.75" style="2"/>
    <col min="15873" max="15873" width="1.25" style="2" customWidth="1"/>
    <col min="15874" max="15874" width="2" style="2" customWidth="1"/>
    <col min="15875" max="15875" width="2.25" style="2" customWidth="1"/>
    <col min="15876" max="15876" width="1.5" style="2" customWidth="1"/>
    <col min="15877" max="15877" width="6" style="2" customWidth="1"/>
    <col min="15878" max="15878" width="6.875" style="2" customWidth="1"/>
    <col min="15879" max="15879" width="1.625" style="2" customWidth="1"/>
    <col min="15880" max="15880" width="11" style="2" customWidth="1"/>
    <col min="15881" max="15882" width="1.25" style="2" customWidth="1"/>
    <col min="15883" max="15883" width="11" style="2" customWidth="1"/>
    <col min="15884" max="15884" width="1.25" style="2" customWidth="1"/>
    <col min="15885" max="15885" width="11.875" style="2" customWidth="1"/>
    <col min="15886" max="15888" width="11" style="2" customWidth="1"/>
    <col min="15889" max="15889" width="9.25" style="2" bestFit="1" customWidth="1"/>
    <col min="15890" max="15890" width="8.25" style="2" bestFit="1" customWidth="1"/>
    <col min="15891" max="15891" width="9.375" style="2" bestFit="1" customWidth="1"/>
    <col min="15892" max="15892" width="9" style="2" bestFit="1" customWidth="1"/>
    <col min="15893" max="16128" width="8.75" style="2"/>
    <col min="16129" max="16129" width="1.25" style="2" customWidth="1"/>
    <col min="16130" max="16130" width="2" style="2" customWidth="1"/>
    <col min="16131" max="16131" width="2.25" style="2" customWidth="1"/>
    <col min="16132" max="16132" width="1.5" style="2" customWidth="1"/>
    <col min="16133" max="16133" width="6" style="2" customWidth="1"/>
    <col min="16134" max="16134" width="6.875" style="2" customWidth="1"/>
    <col min="16135" max="16135" width="1.625" style="2" customWidth="1"/>
    <col min="16136" max="16136" width="11" style="2" customWidth="1"/>
    <col min="16137" max="16138" width="1.25" style="2" customWidth="1"/>
    <col min="16139" max="16139" width="11" style="2" customWidth="1"/>
    <col min="16140" max="16140" width="1.25" style="2" customWidth="1"/>
    <col min="16141" max="16141" width="11.875" style="2" customWidth="1"/>
    <col min="16142" max="16144" width="11" style="2" customWidth="1"/>
    <col min="16145" max="16145" width="9.25" style="2" bestFit="1" customWidth="1"/>
    <col min="16146" max="16146" width="8.25" style="2" bestFit="1" customWidth="1"/>
    <col min="16147" max="16147" width="9.375" style="2" bestFit="1" customWidth="1"/>
    <col min="16148" max="16148" width="9" style="2" bestFit="1" customWidth="1"/>
    <col min="16149" max="16384" width="8.75" style="2"/>
  </cols>
  <sheetData>
    <row r="1" spans="1:20" ht="27.75" customHeight="1" x14ac:dyDescent="0.4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20" ht="18" customHeight="1" x14ac:dyDescent="0.4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20" ht="15" customHeight="1" thickBot="1" x14ac:dyDescent="0.45">
      <c r="A3" s="159"/>
      <c r="B3" s="160"/>
      <c r="C3" s="160"/>
      <c r="D3" s="160"/>
      <c r="E3" s="160"/>
      <c r="F3" s="160"/>
      <c r="G3" s="160"/>
      <c r="H3" s="2"/>
      <c r="I3" s="2"/>
      <c r="J3" s="2"/>
      <c r="K3" s="2"/>
      <c r="L3" s="2"/>
      <c r="M3" s="3"/>
      <c r="N3" s="3"/>
      <c r="O3" s="3"/>
      <c r="P3" s="4" t="s">
        <v>2</v>
      </c>
      <c r="Q3" s="4"/>
    </row>
    <row r="4" spans="1:20" ht="14.25" customHeight="1" x14ac:dyDescent="0.4">
      <c r="A4" s="161" t="s">
        <v>3</v>
      </c>
      <c r="B4" s="162"/>
      <c r="C4" s="162"/>
      <c r="D4" s="162"/>
      <c r="E4" s="162"/>
      <c r="F4" s="163"/>
      <c r="G4" s="167" t="s">
        <v>4</v>
      </c>
      <c r="H4" s="162"/>
      <c r="I4" s="163"/>
      <c r="J4" s="167" t="s">
        <v>5</v>
      </c>
      <c r="K4" s="162"/>
      <c r="L4" s="162"/>
      <c r="M4" s="169" t="s">
        <v>6</v>
      </c>
      <c r="N4" s="171" t="s">
        <v>7</v>
      </c>
      <c r="O4" s="171"/>
      <c r="P4" s="172" t="s">
        <v>8</v>
      </c>
    </row>
    <row r="5" spans="1:20" ht="14.25" customHeight="1" thickBot="1" x14ac:dyDescent="0.45">
      <c r="A5" s="164"/>
      <c r="B5" s="165"/>
      <c r="C5" s="165"/>
      <c r="D5" s="165"/>
      <c r="E5" s="165"/>
      <c r="F5" s="166"/>
      <c r="G5" s="168"/>
      <c r="H5" s="165"/>
      <c r="I5" s="166"/>
      <c r="J5" s="168"/>
      <c r="K5" s="165"/>
      <c r="L5" s="165"/>
      <c r="M5" s="170"/>
      <c r="N5" s="5" t="s">
        <v>9</v>
      </c>
      <c r="O5" s="5" t="s">
        <v>10</v>
      </c>
      <c r="P5" s="173"/>
      <c r="Q5" s="6"/>
      <c r="R5" s="6"/>
      <c r="S5" s="6"/>
      <c r="T5" s="6"/>
    </row>
    <row r="6" spans="1:20" ht="18" customHeight="1" x14ac:dyDescent="0.4">
      <c r="A6" s="151" t="s">
        <v>11</v>
      </c>
      <c r="B6" s="152"/>
      <c r="C6" s="152"/>
      <c r="D6" s="152"/>
      <c r="E6" s="152"/>
      <c r="F6" s="153"/>
      <c r="G6" s="7"/>
      <c r="H6" s="8"/>
      <c r="I6" s="9"/>
      <c r="J6" s="7"/>
      <c r="K6" s="8"/>
      <c r="L6" s="9"/>
      <c r="M6" s="10"/>
      <c r="N6" s="11"/>
      <c r="O6" s="11"/>
      <c r="P6" s="12"/>
      <c r="R6" s="2"/>
    </row>
    <row r="7" spans="1:20" ht="18" customHeight="1" x14ac:dyDescent="0.4">
      <c r="A7" s="13"/>
      <c r="B7" s="14" t="s">
        <v>12</v>
      </c>
      <c r="C7" s="15"/>
      <c r="D7" s="16"/>
      <c r="F7" s="14"/>
      <c r="G7" s="18"/>
      <c r="H7" s="19"/>
      <c r="I7" s="20"/>
      <c r="J7" s="18"/>
      <c r="K7" s="19"/>
      <c r="L7" s="20"/>
      <c r="M7" s="21"/>
      <c r="N7" s="22"/>
      <c r="O7" s="22"/>
      <c r="P7" s="23"/>
      <c r="R7" s="2"/>
    </row>
    <row r="8" spans="1:20" ht="18" customHeight="1" x14ac:dyDescent="0.4">
      <c r="A8" s="13"/>
      <c r="B8" s="14" t="s">
        <v>13</v>
      </c>
      <c r="C8" s="24"/>
      <c r="D8" s="16"/>
      <c r="E8" s="14"/>
      <c r="F8" s="14"/>
      <c r="G8" s="18"/>
      <c r="H8" s="19"/>
      <c r="I8" s="20"/>
      <c r="J8" s="18"/>
      <c r="K8" s="19"/>
      <c r="L8" s="20"/>
      <c r="M8" s="21"/>
      <c r="N8" s="22"/>
      <c r="O8" s="22"/>
      <c r="P8" s="23"/>
      <c r="R8" s="2"/>
    </row>
    <row r="9" spans="1:20" ht="18" customHeight="1" x14ac:dyDescent="0.4">
      <c r="A9" s="25"/>
      <c r="B9" s="14" t="s">
        <v>14</v>
      </c>
      <c r="C9" s="26"/>
      <c r="D9" s="27"/>
      <c r="E9" s="28"/>
      <c r="F9" s="14"/>
      <c r="G9" s="18" t="s">
        <v>15</v>
      </c>
      <c r="H9" s="19">
        <f>H10</f>
        <v>1000</v>
      </c>
      <c r="I9" s="20" t="s">
        <v>16</v>
      </c>
      <c r="J9" s="18" t="s">
        <v>17</v>
      </c>
      <c r="K9" s="29">
        <f>K10</f>
        <v>1000</v>
      </c>
      <c r="L9" s="20" t="s">
        <v>18</v>
      </c>
      <c r="M9" s="30"/>
      <c r="N9" s="31"/>
      <c r="O9" s="31"/>
      <c r="P9" s="32"/>
      <c r="R9" s="2"/>
    </row>
    <row r="10" spans="1:20" ht="18" customHeight="1" x14ac:dyDescent="0.4">
      <c r="A10" s="25"/>
      <c r="B10" s="33"/>
      <c r="C10" s="14" t="s">
        <v>19</v>
      </c>
      <c r="D10" s="27"/>
      <c r="E10" s="14"/>
      <c r="G10" s="34"/>
      <c r="H10" s="29">
        <v>1000</v>
      </c>
      <c r="I10" s="35"/>
      <c r="J10" s="34"/>
      <c r="K10" s="19">
        <f>M10+N10+O10+P10</f>
        <v>1000</v>
      </c>
      <c r="L10" s="35"/>
      <c r="M10" s="30">
        <v>1000</v>
      </c>
      <c r="N10" s="31"/>
      <c r="O10" s="31"/>
      <c r="P10" s="32"/>
      <c r="R10" s="2"/>
    </row>
    <row r="11" spans="1:20" ht="18" customHeight="1" x14ac:dyDescent="0.4">
      <c r="A11" s="25"/>
      <c r="B11" s="14" t="s">
        <v>20</v>
      </c>
      <c r="C11" s="33"/>
      <c r="D11" s="27"/>
      <c r="F11" s="14"/>
      <c r="G11" s="18" t="s">
        <v>15</v>
      </c>
      <c r="H11" s="19">
        <f>H12</f>
        <v>1000</v>
      </c>
      <c r="I11" s="20" t="s">
        <v>16</v>
      </c>
      <c r="J11" s="18" t="s">
        <v>17</v>
      </c>
      <c r="K11" s="19">
        <f>K12</f>
        <v>1000</v>
      </c>
      <c r="L11" s="20" t="s">
        <v>18</v>
      </c>
      <c r="M11" s="30"/>
      <c r="N11" s="31"/>
      <c r="O11" s="31"/>
      <c r="P11" s="32"/>
      <c r="R11" s="2"/>
    </row>
    <row r="12" spans="1:20" ht="18" customHeight="1" x14ac:dyDescent="0.4">
      <c r="A12" s="36"/>
      <c r="B12" s="37"/>
      <c r="C12" s="38" t="s">
        <v>21</v>
      </c>
      <c r="D12" s="39"/>
      <c r="E12" s="38"/>
      <c r="G12" s="18"/>
      <c r="H12" s="19">
        <v>1000</v>
      </c>
      <c r="I12" s="20"/>
      <c r="J12" s="18"/>
      <c r="K12" s="19">
        <f>M12+N12+O12+P12</f>
        <v>1000</v>
      </c>
      <c r="L12" s="20"/>
      <c r="M12" s="30"/>
      <c r="N12" s="31"/>
      <c r="O12" s="31"/>
      <c r="P12" s="32">
        <v>1000</v>
      </c>
      <c r="R12" s="2"/>
    </row>
    <row r="13" spans="1:20" ht="18" customHeight="1" x14ac:dyDescent="0.4">
      <c r="A13" s="25"/>
      <c r="B13" s="14" t="s">
        <v>22</v>
      </c>
      <c r="C13" s="14"/>
      <c r="D13" s="27"/>
      <c r="E13" s="14"/>
      <c r="F13" s="14"/>
      <c r="G13" s="18" t="s">
        <v>15</v>
      </c>
      <c r="H13" s="19">
        <f>H14</f>
        <v>39000000</v>
      </c>
      <c r="I13" s="20" t="s">
        <v>16</v>
      </c>
      <c r="J13" s="18" t="s">
        <v>17</v>
      </c>
      <c r="K13" s="19">
        <f>K14</f>
        <v>38000000</v>
      </c>
      <c r="L13" s="20" t="s">
        <v>18</v>
      </c>
      <c r="M13" s="30"/>
      <c r="N13" s="31"/>
      <c r="O13" s="31"/>
      <c r="P13" s="32"/>
      <c r="R13" s="2"/>
    </row>
    <row r="14" spans="1:20" ht="18" customHeight="1" x14ac:dyDescent="0.4">
      <c r="A14" s="25"/>
      <c r="B14" s="14"/>
      <c r="C14" s="14" t="s">
        <v>23</v>
      </c>
      <c r="D14" s="27"/>
      <c r="E14" s="14"/>
      <c r="F14" s="14"/>
      <c r="G14" s="18"/>
      <c r="H14" s="19">
        <v>39000000</v>
      </c>
      <c r="I14" s="20"/>
      <c r="J14" s="18"/>
      <c r="K14" s="40">
        <v>38000000</v>
      </c>
      <c r="L14" s="20"/>
      <c r="M14" s="30">
        <v>19000000</v>
      </c>
      <c r="N14" s="31"/>
      <c r="O14" s="31">
        <v>11400000</v>
      </c>
      <c r="P14" s="32">
        <v>7600000</v>
      </c>
      <c r="Q14" s="41"/>
      <c r="R14" s="2"/>
      <c r="S14" s="41"/>
      <c r="T14" s="41"/>
    </row>
    <row r="15" spans="1:20" ht="18" customHeight="1" x14ac:dyDescent="0.4">
      <c r="A15" s="25"/>
      <c r="B15" s="14" t="s">
        <v>24</v>
      </c>
      <c r="C15" s="14"/>
      <c r="D15" s="27"/>
      <c r="E15" s="14"/>
      <c r="F15" s="14"/>
      <c r="G15" s="18" t="s">
        <v>15</v>
      </c>
      <c r="H15" s="19">
        <f>SUM(H16:H20)</f>
        <v>16869180</v>
      </c>
      <c r="I15" s="20" t="s">
        <v>16</v>
      </c>
      <c r="J15" s="18" t="s">
        <v>17</v>
      </c>
      <c r="K15" s="40">
        <f>SUM(K16:K20)</f>
        <v>18114000</v>
      </c>
      <c r="L15" s="20" t="s">
        <v>18</v>
      </c>
      <c r="M15" s="30"/>
      <c r="N15" s="31"/>
      <c r="O15" s="31"/>
      <c r="P15" s="32"/>
      <c r="R15" s="2"/>
    </row>
    <row r="16" spans="1:20" ht="18" customHeight="1" x14ac:dyDescent="0.4">
      <c r="A16" s="42"/>
      <c r="B16" s="14"/>
      <c r="C16" s="14" t="s">
        <v>25</v>
      </c>
      <c r="D16" s="27"/>
      <c r="E16" s="14"/>
      <c r="F16" s="14"/>
      <c r="G16" s="18"/>
      <c r="H16" s="19">
        <v>1202000</v>
      </c>
      <c r="I16" s="20"/>
      <c r="J16" s="18"/>
      <c r="K16" s="40">
        <f t="shared" ref="K16:K28" si="0">M16+N16+O16+P16</f>
        <v>2388000</v>
      </c>
      <c r="L16" s="20"/>
      <c r="M16" s="30">
        <v>2388000</v>
      </c>
      <c r="N16" s="31"/>
      <c r="O16" s="31"/>
      <c r="P16" s="32"/>
      <c r="Q16" s="41"/>
      <c r="R16" s="2"/>
      <c r="S16" s="41"/>
      <c r="T16" s="41"/>
    </row>
    <row r="17" spans="1:20" ht="18" customHeight="1" x14ac:dyDescent="0.4">
      <c r="A17" s="25"/>
      <c r="B17" s="33"/>
      <c r="C17" s="14" t="s">
        <v>26</v>
      </c>
      <c r="D17" s="27"/>
      <c r="E17" s="14"/>
      <c r="F17" s="14"/>
      <c r="G17" s="18"/>
      <c r="H17" s="19">
        <v>210000</v>
      </c>
      <c r="I17" s="20"/>
      <c r="J17" s="18"/>
      <c r="K17" s="40">
        <f t="shared" si="0"/>
        <v>210000</v>
      </c>
      <c r="L17" s="20"/>
      <c r="M17" s="30">
        <v>210000</v>
      </c>
      <c r="N17" s="31"/>
      <c r="O17" s="31"/>
      <c r="P17" s="32"/>
      <c r="Q17" s="41"/>
      <c r="R17" s="2"/>
      <c r="S17" s="41"/>
      <c r="T17" s="41"/>
    </row>
    <row r="18" spans="1:20" ht="18" customHeight="1" x14ac:dyDescent="0.4">
      <c r="A18" s="25"/>
      <c r="B18" s="33"/>
      <c r="C18" s="14" t="s">
        <v>27</v>
      </c>
      <c r="D18" s="27"/>
      <c r="E18" s="14"/>
      <c r="F18" s="14"/>
      <c r="G18" s="18"/>
      <c r="H18" s="19">
        <v>3114500</v>
      </c>
      <c r="I18" s="20"/>
      <c r="J18" s="18"/>
      <c r="K18" s="40">
        <f t="shared" si="0"/>
        <v>3979000</v>
      </c>
      <c r="L18" s="20"/>
      <c r="M18" s="30">
        <v>3979000</v>
      </c>
      <c r="N18" s="31"/>
      <c r="O18" s="31"/>
      <c r="P18" s="32"/>
      <c r="Q18" s="41"/>
      <c r="R18" s="2"/>
      <c r="S18" s="41"/>
      <c r="T18" s="41"/>
    </row>
    <row r="19" spans="1:20" ht="18" customHeight="1" x14ac:dyDescent="0.4">
      <c r="A19" s="25"/>
      <c r="B19" s="33"/>
      <c r="C19" s="14" t="s">
        <v>28</v>
      </c>
      <c r="D19" s="27"/>
      <c r="E19" s="14"/>
      <c r="F19" s="14"/>
      <c r="G19" s="18"/>
      <c r="H19" s="19">
        <v>1650000</v>
      </c>
      <c r="I19" s="20"/>
      <c r="J19" s="18"/>
      <c r="K19" s="40">
        <f t="shared" si="0"/>
        <v>1650000</v>
      </c>
      <c r="L19" s="20"/>
      <c r="M19" s="30"/>
      <c r="N19" s="31">
        <v>1650000</v>
      </c>
      <c r="O19" s="31"/>
      <c r="P19" s="43"/>
      <c r="Q19" s="41"/>
      <c r="R19" s="2"/>
      <c r="S19" s="41"/>
      <c r="T19" s="41"/>
    </row>
    <row r="20" spans="1:20" ht="18" customHeight="1" x14ac:dyDescent="0.4">
      <c r="A20" s="25"/>
      <c r="B20" s="14"/>
      <c r="C20" s="14" t="s">
        <v>29</v>
      </c>
      <c r="D20" s="14"/>
      <c r="E20" s="14"/>
      <c r="F20" s="14"/>
      <c r="G20" s="18"/>
      <c r="H20" s="19">
        <v>10692680</v>
      </c>
      <c r="I20" s="20"/>
      <c r="J20" s="18"/>
      <c r="K20" s="40">
        <f t="shared" si="0"/>
        <v>9887000</v>
      </c>
      <c r="L20" s="20"/>
      <c r="M20" s="30"/>
      <c r="N20" s="31"/>
      <c r="O20" s="31">
        <v>9887000</v>
      </c>
      <c r="P20" s="43"/>
      <c r="Q20" s="41"/>
      <c r="R20" s="2"/>
      <c r="S20" s="41"/>
      <c r="T20" s="41"/>
    </row>
    <row r="21" spans="1:20" ht="18" customHeight="1" x14ac:dyDescent="0.4">
      <c r="A21" s="25"/>
      <c r="B21" s="14" t="s">
        <v>30</v>
      </c>
      <c r="C21" s="14"/>
      <c r="D21" s="14"/>
      <c r="E21" s="14"/>
      <c r="F21" s="14"/>
      <c r="G21" s="18" t="s">
        <v>15</v>
      </c>
      <c r="H21" s="19">
        <f>SUM(H22:H25)</f>
        <v>16920900</v>
      </c>
      <c r="I21" s="20" t="s">
        <v>16</v>
      </c>
      <c r="J21" s="18" t="s">
        <v>17</v>
      </c>
      <c r="K21" s="19">
        <f>SUM(K22:K25)</f>
        <v>16754600</v>
      </c>
      <c r="L21" s="20" t="s">
        <v>18</v>
      </c>
      <c r="M21" s="30"/>
      <c r="N21" s="31"/>
      <c r="O21" s="31"/>
      <c r="P21" s="43"/>
      <c r="Q21" s="41"/>
      <c r="R21" s="2"/>
      <c r="S21" s="41"/>
      <c r="T21" s="41"/>
    </row>
    <row r="22" spans="1:20" ht="18" customHeight="1" x14ac:dyDescent="0.4">
      <c r="A22" s="25"/>
      <c r="B22" s="14"/>
      <c r="C22" s="14" t="s">
        <v>31</v>
      </c>
      <c r="D22" s="14"/>
      <c r="E22" s="14"/>
      <c r="F22" s="14"/>
      <c r="G22" s="18"/>
      <c r="H22" s="19">
        <v>16120100</v>
      </c>
      <c r="I22" s="20"/>
      <c r="J22" s="18"/>
      <c r="K22" s="40">
        <f t="shared" si="0"/>
        <v>15954600</v>
      </c>
      <c r="L22" s="20"/>
      <c r="M22" s="44">
        <v>15954600</v>
      </c>
      <c r="N22" s="31"/>
      <c r="O22" s="31"/>
      <c r="P22" s="43"/>
      <c r="Q22" s="41"/>
      <c r="R22" s="2"/>
      <c r="S22" s="41"/>
      <c r="T22" s="41"/>
    </row>
    <row r="23" spans="1:20" ht="18" customHeight="1" x14ac:dyDescent="0.4">
      <c r="A23" s="25"/>
      <c r="B23" s="14"/>
      <c r="C23" s="14" t="s">
        <v>32</v>
      </c>
      <c r="D23" s="14"/>
      <c r="E23" s="14"/>
      <c r="F23" s="14"/>
      <c r="G23" s="18"/>
      <c r="H23" s="19">
        <v>450800</v>
      </c>
      <c r="I23" s="20"/>
      <c r="J23" s="18"/>
      <c r="K23" s="40">
        <f t="shared" si="0"/>
        <v>450000</v>
      </c>
      <c r="L23" s="20"/>
      <c r="M23" s="30">
        <v>100000</v>
      </c>
      <c r="N23" s="31"/>
      <c r="O23" s="31"/>
      <c r="P23" s="43">
        <v>350000</v>
      </c>
      <c r="Q23" s="41"/>
      <c r="R23" s="2"/>
      <c r="S23" s="41"/>
      <c r="T23" s="41"/>
    </row>
    <row r="24" spans="1:20" ht="18" customHeight="1" x14ac:dyDescent="0.4">
      <c r="A24" s="25"/>
      <c r="B24" s="14"/>
      <c r="C24" s="154" t="s">
        <v>33</v>
      </c>
      <c r="D24" s="154"/>
      <c r="E24" s="154"/>
      <c r="F24" s="155"/>
      <c r="G24" s="18"/>
      <c r="H24" s="19">
        <v>150000</v>
      </c>
      <c r="I24" s="20"/>
      <c r="J24" s="18"/>
      <c r="K24" s="40">
        <f t="shared" si="0"/>
        <v>150000</v>
      </c>
      <c r="L24" s="20"/>
      <c r="M24" s="30"/>
      <c r="N24" s="31"/>
      <c r="O24" s="31"/>
      <c r="P24" s="43">
        <v>150000</v>
      </c>
      <c r="Q24" s="41"/>
      <c r="R24" s="2"/>
      <c r="S24" s="41"/>
      <c r="T24" s="41"/>
    </row>
    <row r="25" spans="1:20" ht="18" customHeight="1" x14ac:dyDescent="0.4">
      <c r="A25" s="25"/>
      <c r="B25" s="14"/>
      <c r="C25" s="14" t="s">
        <v>34</v>
      </c>
      <c r="D25" s="14"/>
      <c r="E25" s="14"/>
      <c r="F25" s="14"/>
      <c r="G25" s="18"/>
      <c r="H25" s="19">
        <v>200000</v>
      </c>
      <c r="I25" s="20"/>
      <c r="J25" s="18"/>
      <c r="K25" s="40">
        <f t="shared" si="0"/>
        <v>200000</v>
      </c>
      <c r="L25" s="20"/>
      <c r="M25" s="30"/>
      <c r="N25" s="31"/>
      <c r="O25" s="19"/>
      <c r="P25" s="43">
        <v>200000</v>
      </c>
      <c r="Q25" s="41"/>
      <c r="R25" s="2"/>
      <c r="S25" s="41"/>
      <c r="T25" s="41"/>
    </row>
    <row r="26" spans="1:20" ht="18" customHeight="1" x14ac:dyDescent="0.4">
      <c r="A26" s="25"/>
      <c r="B26" s="14" t="s">
        <v>35</v>
      </c>
      <c r="C26" s="14"/>
      <c r="D26" s="14"/>
      <c r="E26" s="14"/>
      <c r="F26" s="14"/>
      <c r="G26" s="18" t="s">
        <v>15</v>
      </c>
      <c r="H26" s="19">
        <f>SUM(H27:H28)</f>
        <v>1174900</v>
      </c>
      <c r="I26" s="20" t="s">
        <v>16</v>
      </c>
      <c r="J26" s="18" t="s">
        <v>15</v>
      </c>
      <c r="K26" s="19">
        <f>SUM(K27:K28)</f>
        <v>937400</v>
      </c>
      <c r="L26" s="20" t="s">
        <v>16</v>
      </c>
      <c r="M26" s="30"/>
      <c r="N26" s="31"/>
      <c r="O26" s="31"/>
      <c r="P26" s="43"/>
      <c r="Q26" s="41"/>
      <c r="R26" s="2"/>
      <c r="S26" s="41"/>
      <c r="T26" s="41"/>
    </row>
    <row r="27" spans="1:20" ht="18" customHeight="1" x14ac:dyDescent="0.4">
      <c r="A27" s="25"/>
      <c r="B27" s="14"/>
      <c r="C27" s="14" t="s">
        <v>35</v>
      </c>
      <c r="D27" s="14"/>
      <c r="E27" s="14"/>
      <c r="F27" s="14"/>
      <c r="G27" s="18"/>
      <c r="H27" s="19">
        <v>512500</v>
      </c>
      <c r="I27" s="20"/>
      <c r="J27" s="18"/>
      <c r="K27" s="40">
        <f t="shared" si="0"/>
        <v>305000</v>
      </c>
      <c r="L27" s="20"/>
      <c r="M27" s="30"/>
      <c r="N27" s="31"/>
      <c r="O27" s="31"/>
      <c r="P27" s="43">
        <v>305000</v>
      </c>
      <c r="Q27" s="41"/>
      <c r="R27" s="2"/>
      <c r="S27" s="41"/>
      <c r="T27" s="41"/>
    </row>
    <row r="28" spans="1:20" ht="18" customHeight="1" x14ac:dyDescent="0.4">
      <c r="A28" s="25"/>
      <c r="B28" s="14"/>
      <c r="C28" s="14" t="s">
        <v>36</v>
      </c>
      <c r="D28" s="14"/>
      <c r="E28" s="14"/>
      <c r="F28" s="14"/>
      <c r="G28" s="18"/>
      <c r="H28" s="19">
        <v>662400</v>
      </c>
      <c r="I28" s="20"/>
      <c r="J28" s="18"/>
      <c r="K28" s="40">
        <f t="shared" si="0"/>
        <v>632400</v>
      </c>
      <c r="L28" s="20"/>
      <c r="M28" s="30"/>
      <c r="N28" s="31"/>
      <c r="O28" s="31">
        <v>632400</v>
      </c>
      <c r="P28" s="43"/>
      <c r="Q28" s="41"/>
      <c r="R28" s="2"/>
      <c r="S28" s="41"/>
      <c r="T28" s="41"/>
    </row>
    <row r="29" spans="1:20" ht="18" customHeight="1" x14ac:dyDescent="0.4">
      <c r="A29" s="25"/>
      <c r="B29" s="14" t="s">
        <v>37</v>
      </c>
      <c r="C29" s="14"/>
      <c r="D29" s="14"/>
      <c r="E29" s="14"/>
      <c r="F29" s="14"/>
      <c r="G29" s="18" t="s">
        <v>15</v>
      </c>
      <c r="H29" s="19">
        <f>SUM(H30)</f>
        <v>0</v>
      </c>
      <c r="I29" s="20" t="s">
        <v>16</v>
      </c>
      <c r="J29" s="18" t="s">
        <v>15</v>
      </c>
      <c r="K29" s="19">
        <f>SUM(K30)</f>
        <v>0</v>
      </c>
      <c r="L29" s="20" t="s">
        <v>16</v>
      </c>
      <c r="M29" s="30"/>
      <c r="N29" s="31"/>
      <c r="O29" s="31"/>
      <c r="P29" s="43"/>
      <c r="Q29" s="41"/>
      <c r="R29" s="2"/>
      <c r="S29" s="41"/>
      <c r="T29" s="41"/>
    </row>
    <row r="30" spans="1:20" ht="18" customHeight="1" x14ac:dyDescent="0.4">
      <c r="A30" s="25"/>
      <c r="B30" s="14"/>
      <c r="C30" s="14" t="s">
        <v>37</v>
      </c>
      <c r="D30" s="14"/>
      <c r="E30" s="14"/>
      <c r="F30" s="14"/>
      <c r="G30" s="18"/>
      <c r="H30" s="19">
        <v>0</v>
      </c>
      <c r="I30" s="20"/>
      <c r="J30" s="18"/>
      <c r="K30" s="19">
        <f>M30+N30+O30+P30</f>
        <v>0</v>
      </c>
      <c r="L30" s="20"/>
      <c r="M30" s="30"/>
      <c r="N30" s="31"/>
      <c r="O30" s="31"/>
      <c r="P30" s="43"/>
      <c r="Q30" s="41"/>
      <c r="R30" s="2"/>
      <c r="S30" s="41"/>
      <c r="T30" s="41"/>
    </row>
    <row r="31" spans="1:20" ht="18" customHeight="1" x14ac:dyDescent="0.4">
      <c r="A31" s="25"/>
      <c r="B31" s="14" t="s">
        <v>38</v>
      </c>
      <c r="C31" s="45"/>
      <c r="D31" s="14"/>
      <c r="E31" s="14"/>
      <c r="F31" s="14"/>
      <c r="G31" s="18" t="s">
        <v>15</v>
      </c>
      <c r="H31" s="19">
        <f>SUM(H32:H33)</f>
        <v>751000</v>
      </c>
      <c r="I31" s="20" t="s">
        <v>16</v>
      </c>
      <c r="J31" s="18" t="s">
        <v>17</v>
      </c>
      <c r="K31" s="19">
        <f>SUM(K32:K33)</f>
        <v>871000</v>
      </c>
      <c r="L31" s="20" t="s">
        <v>18</v>
      </c>
      <c r="M31" s="30"/>
      <c r="N31" s="31"/>
      <c r="O31" s="31"/>
      <c r="P31" s="43"/>
      <c r="Q31" s="41"/>
      <c r="R31" s="2"/>
      <c r="S31" s="41"/>
      <c r="T31" s="41"/>
    </row>
    <row r="32" spans="1:20" ht="18" customHeight="1" x14ac:dyDescent="0.4">
      <c r="A32" s="25"/>
      <c r="B32" s="14"/>
      <c r="C32" s="14" t="s">
        <v>39</v>
      </c>
      <c r="D32" s="14"/>
      <c r="E32" s="14"/>
      <c r="F32" s="14"/>
      <c r="G32" s="18"/>
      <c r="H32" s="19">
        <v>1000</v>
      </c>
      <c r="I32" s="20"/>
      <c r="J32" s="18"/>
      <c r="K32" s="40">
        <f t="shared" ref="K32" si="1">M32+N32+O32+P32</f>
        <v>1000</v>
      </c>
      <c r="L32" s="20"/>
      <c r="M32" s="30"/>
      <c r="N32" s="31"/>
      <c r="O32" s="31"/>
      <c r="P32" s="43">
        <v>1000</v>
      </c>
      <c r="Q32" s="41"/>
      <c r="R32" s="2"/>
      <c r="S32" s="41"/>
      <c r="T32" s="41"/>
    </row>
    <row r="33" spans="1:20" ht="18" customHeight="1" x14ac:dyDescent="0.4">
      <c r="A33" s="25"/>
      <c r="B33" s="14"/>
      <c r="C33" s="14" t="s">
        <v>38</v>
      </c>
      <c r="D33" s="14"/>
      <c r="E33" s="14"/>
      <c r="F33" s="14"/>
      <c r="G33" s="18"/>
      <c r="H33" s="19">
        <v>750000</v>
      </c>
      <c r="I33" s="20"/>
      <c r="J33" s="18"/>
      <c r="K33" s="40">
        <v>870000</v>
      </c>
      <c r="L33" s="20"/>
      <c r="M33" s="30"/>
      <c r="N33" s="31"/>
      <c r="O33" s="46"/>
      <c r="P33" s="47">
        <v>870000</v>
      </c>
      <c r="Q33" s="41"/>
      <c r="R33" s="2"/>
      <c r="S33" s="41"/>
      <c r="T33" s="41"/>
    </row>
    <row r="34" spans="1:20" ht="18" customHeight="1" x14ac:dyDescent="0.4">
      <c r="A34" s="48"/>
      <c r="B34" s="49"/>
      <c r="C34" s="50" t="s">
        <v>40</v>
      </c>
      <c r="D34" s="49"/>
      <c r="E34" s="50"/>
      <c r="F34" s="51"/>
      <c r="G34" s="52"/>
      <c r="H34" s="53">
        <f>SUM(H9,H11,H13,H15,H21,H26,H29,H31)</f>
        <v>74717980</v>
      </c>
      <c r="I34" s="54"/>
      <c r="J34" s="52"/>
      <c r="K34" s="53">
        <f>K9+K11+K13+K15+K21+K26+K29+K31</f>
        <v>74679000</v>
      </c>
      <c r="L34" s="54"/>
      <c r="M34" s="55">
        <f>SUM(M9:M33)</f>
        <v>41632600</v>
      </c>
      <c r="N34" s="56">
        <f>SUM(N9:N33)</f>
        <v>1650000</v>
      </c>
      <c r="O34" s="56">
        <f>SUM(O9:O33)</f>
        <v>21919400</v>
      </c>
      <c r="P34" s="57">
        <f>SUM(P9:P33)</f>
        <v>9477000</v>
      </c>
      <c r="Q34" s="41"/>
      <c r="R34" s="2"/>
      <c r="S34" s="41"/>
      <c r="T34" s="41"/>
    </row>
    <row r="35" spans="1:20" ht="18" customHeight="1" x14ac:dyDescent="0.4">
      <c r="A35" s="58"/>
      <c r="B35" s="59" t="s">
        <v>41</v>
      </c>
      <c r="C35" s="60"/>
      <c r="D35" s="60"/>
      <c r="G35" s="34"/>
      <c r="H35" s="29"/>
      <c r="I35" s="35"/>
      <c r="J35" s="34"/>
      <c r="K35" s="29"/>
      <c r="L35" s="35"/>
      <c r="M35" s="61"/>
      <c r="N35" s="62"/>
      <c r="O35" s="62"/>
      <c r="P35" s="63"/>
      <c r="Q35" s="41"/>
      <c r="R35" s="2"/>
      <c r="S35" s="41"/>
      <c r="T35" s="41"/>
    </row>
    <row r="36" spans="1:20" ht="18" customHeight="1" x14ac:dyDescent="0.4">
      <c r="A36" s="42"/>
      <c r="B36" s="14" t="s">
        <v>42</v>
      </c>
      <c r="C36" s="14"/>
      <c r="D36" s="27"/>
      <c r="E36" s="14"/>
      <c r="F36" s="14"/>
      <c r="G36" s="18" t="s">
        <v>17</v>
      </c>
      <c r="H36" s="19">
        <f>SUM(H37+H50+H59+H73+H75)</f>
        <v>38143080</v>
      </c>
      <c r="I36" s="20" t="s">
        <v>16</v>
      </c>
      <c r="J36" s="18" t="s">
        <v>17</v>
      </c>
      <c r="K36" s="19">
        <f>SUM(K37+K50+K59+K73+K75)</f>
        <v>40271850</v>
      </c>
      <c r="L36" s="20" t="s">
        <v>18</v>
      </c>
      <c r="M36" s="30"/>
      <c r="N36" s="31"/>
      <c r="O36" s="31"/>
      <c r="P36" s="32"/>
      <c r="Q36" s="41"/>
      <c r="R36" s="2"/>
      <c r="S36" s="41"/>
      <c r="T36" s="41"/>
    </row>
    <row r="37" spans="1:20" ht="18" customHeight="1" x14ac:dyDescent="0.4">
      <c r="A37" s="42"/>
      <c r="B37" s="146" t="s">
        <v>43</v>
      </c>
      <c r="C37" s="147"/>
      <c r="D37" s="147"/>
      <c r="E37" s="147"/>
      <c r="F37" s="148"/>
      <c r="G37" s="18" t="s">
        <v>44</v>
      </c>
      <c r="H37" s="19">
        <f>SUM(H38:H49)</f>
        <v>11480650</v>
      </c>
      <c r="I37" s="20" t="s">
        <v>45</v>
      </c>
      <c r="J37" s="18" t="s">
        <v>44</v>
      </c>
      <c r="K37" s="19">
        <f>SUM(K38:K49)</f>
        <v>13664200</v>
      </c>
      <c r="L37" s="20" t="s">
        <v>45</v>
      </c>
      <c r="M37" s="30"/>
      <c r="N37" s="31"/>
      <c r="O37" s="31"/>
      <c r="P37" s="32"/>
      <c r="Q37" s="41"/>
      <c r="R37" s="2"/>
      <c r="S37" s="41"/>
      <c r="T37" s="41"/>
    </row>
    <row r="38" spans="1:20" ht="18" customHeight="1" x14ac:dyDescent="0.4">
      <c r="A38" s="42"/>
      <c r="B38" s="14"/>
      <c r="C38" s="14" t="s">
        <v>46</v>
      </c>
      <c r="D38" s="27"/>
      <c r="E38" s="14"/>
      <c r="F38" s="14"/>
      <c r="G38" s="18"/>
      <c r="H38" s="19">
        <v>0</v>
      </c>
      <c r="I38" s="20"/>
      <c r="J38" s="18"/>
      <c r="K38" s="19">
        <f>M38+N38+O38+P38</f>
        <v>194000</v>
      </c>
      <c r="L38" s="20"/>
      <c r="M38" s="65">
        <v>194000</v>
      </c>
      <c r="N38" s="31"/>
      <c r="O38" s="31"/>
      <c r="P38" s="32"/>
      <c r="Q38" s="41"/>
      <c r="R38" s="2"/>
      <c r="S38" s="41"/>
      <c r="T38" s="41"/>
    </row>
    <row r="39" spans="1:20" ht="18" customHeight="1" x14ac:dyDescent="0.4">
      <c r="A39" s="42"/>
      <c r="B39" s="14"/>
      <c r="C39" s="14" t="s">
        <v>47</v>
      </c>
      <c r="D39" s="27"/>
      <c r="E39" s="14"/>
      <c r="F39" s="14"/>
      <c r="G39" s="18"/>
      <c r="H39" s="19">
        <v>407000</v>
      </c>
      <c r="I39" s="20"/>
      <c r="J39" s="18"/>
      <c r="K39" s="19">
        <f t="shared" ref="K39:K49" si="2">M39+N39+O39+P39</f>
        <v>577000</v>
      </c>
      <c r="L39" s="66"/>
      <c r="M39" s="67">
        <v>577000</v>
      </c>
      <c r="N39" s="31"/>
      <c r="O39" s="31"/>
      <c r="P39" s="32"/>
      <c r="Q39" s="41"/>
      <c r="R39" s="2"/>
      <c r="S39" s="41"/>
      <c r="T39" s="41"/>
    </row>
    <row r="40" spans="1:20" ht="18" customHeight="1" x14ac:dyDescent="0.4">
      <c r="A40" s="42"/>
      <c r="B40" s="14"/>
      <c r="C40" s="14" t="s">
        <v>48</v>
      </c>
      <c r="D40" s="27"/>
      <c r="E40" s="14"/>
      <c r="F40" s="14"/>
      <c r="G40" s="18"/>
      <c r="H40" s="19">
        <v>2419600</v>
      </c>
      <c r="I40" s="20"/>
      <c r="J40" s="18"/>
      <c r="K40" s="19">
        <f t="shared" si="2"/>
        <v>2869000</v>
      </c>
      <c r="L40" s="66"/>
      <c r="M40" s="67">
        <v>2869000</v>
      </c>
      <c r="N40" s="31"/>
      <c r="O40" s="31"/>
      <c r="P40" s="32"/>
      <c r="Q40" s="41"/>
      <c r="R40" s="2"/>
      <c r="S40" s="41"/>
      <c r="T40" s="41"/>
    </row>
    <row r="41" spans="1:20" ht="18" customHeight="1" x14ac:dyDescent="0.4">
      <c r="A41" s="42"/>
      <c r="B41" s="14"/>
      <c r="C41" s="14" t="s">
        <v>49</v>
      </c>
      <c r="D41" s="27"/>
      <c r="E41" s="14"/>
      <c r="F41" s="14"/>
      <c r="G41" s="18"/>
      <c r="H41" s="19">
        <v>1326000</v>
      </c>
      <c r="I41" s="20"/>
      <c r="J41" s="18"/>
      <c r="K41" s="19">
        <f t="shared" si="2"/>
        <v>1331000</v>
      </c>
      <c r="L41" s="66"/>
      <c r="M41" s="67">
        <v>1331000</v>
      </c>
      <c r="N41" s="31"/>
      <c r="O41" s="31"/>
      <c r="P41" s="32"/>
      <c r="Q41" s="41"/>
      <c r="R41" s="2"/>
      <c r="S41" s="41"/>
      <c r="T41" s="41"/>
    </row>
    <row r="42" spans="1:20" ht="18" customHeight="1" x14ac:dyDescent="0.4">
      <c r="A42" s="42"/>
      <c r="B42" s="14"/>
      <c r="C42" s="14" t="s">
        <v>50</v>
      </c>
      <c r="D42" s="27"/>
      <c r="E42" s="14"/>
      <c r="F42" s="14"/>
      <c r="G42" s="18"/>
      <c r="H42" s="19">
        <v>3688000</v>
      </c>
      <c r="I42" s="20"/>
      <c r="J42" s="18"/>
      <c r="K42" s="19">
        <f t="shared" si="2"/>
        <v>5398000</v>
      </c>
      <c r="L42" s="66"/>
      <c r="M42" s="67">
        <v>5398000</v>
      </c>
      <c r="N42" s="31"/>
      <c r="O42" s="31"/>
      <c r="P42" s="32"/>
      <c r="Q42" s="41"/>
      <c r="R42" s="2"/>
      <c r="S42" s="41"/>
      <c r="T42" s="41"/>
    </row>
    <row r="43" spans="1:20" ht="18" customHeight="1" x14ac:dyDescent="0.4">
      <c r="A43" s="42"/>
      <c r="B43" s="14"/>
      <c r="C43" s="14" t="s">
        <v>51</v>
      </c>
      <c r="D43" s="27"/>
      <c r="E43" s="14"/>
      <c r="F43" s="14"/>
      <c r="G43" s="18"/>
      <c r="H43" s="19">
        <v>330000</v>
      </c>
      <c r="I43" s="20"/>
      <c r="J43" s="18"/>
      <c r="K43" s="19">
        <f t="shared" si="2"/>
        <v>320000</v>
      </c>
      <c r="L43" s="66"/>
      <c r="M43" s="67">
        <v>320000</v>
      </c>
      <c r="N43" s="31"/>
      <c r="O43" s="31"/>
      <c r="P43" s="32"/>
      <c r="Q43" s="41"/>
      <c r="R43" s="2"/>
      <c r="S43" s="41"/>
      <c r="T43" s="41"/>
    </row>
    <row r="44" spans="1:20" ht="18" customHeight="1" x14ac:dyDescent="0.4">
      <c r="A44" s="42"/>
      <c r="B44" s="14"/>
      <c r="C44" s="14" t="s">
        <v>52</v>
      </c>
      <c r="D44" s="27"/>
      <c r="E44" s="14"/>
      <c r="F44" s="14"/>
      <c r="G44" s="18"/>
      <c r="H44" s="19">
        <v>456000</v>
      </c>
      <c r="I44" s="20"/>
      <c r="J44" s="18"/>
      <c r="K44" s="19">
        <f t="shared" si="2"/>
        <v>456000</v>
      </c>
      <c r="L44" s="66"/>
      <c r="M44" s="67">
        <v>456000</v>
      </c>
      <c r="N44" s="31"/>
      <c r="O44" s="31"/>
      <c r="P44" s="32"/>
      <c r="Q44" s="41"/>
      <c r="R44" s="2"/>
      <c r="S44" s="41"/>
      <c r="T44" s="41"/>
    </row>
    <row r="45" spans="1:20" ht="18" customHeight="1" x14ac:dyDescent="0.4">
      <c r="A45" s="42"/>
      <c r="B45" s="14"/>
      <c r="C45" s="14" t="s">
        <v>53</v>
      </c>
      <c r="D45" s="27"/>
      <c r="E45" s="14"/>
      <c r="F45" s="14"/>
      <c r="G45" s="18"/>
      <c r="H45" s="19">
        <v>0</v>
      </c>
      <c r="I45" s="20"/>
      <c r="J45" s="18"/>
      <c r="K45" s="19">
        <f t="shared" si="2"/>
        <v>0</v>
      </c>
      <c r="L45" s="66"/>
      <c r="M45" s="67">
        <v>0</v>
      </c>
      <c r="N45" s="31"/>
      <c r="O45" s="31"/>
      <c r="P45" s="32"/>
      <c r="Q45" s="41"/>
      <c r="R45" s="2"/>
      <c r="S45" s="41"/>
      <c r="T45" s="41"/>
    </row>
    <row r="46" spans="1:20" ht="18" customHeight="1" x14ac:dyDescent="0.4">
      <c r="A46" s="42"/>
      <c r="B46" s="14"/>
      <c r="C46" s="14" t="s">
        <v>54</v>
      </c>
      <c r="D46" s="27"/>
      <c r="E46" s="14"/>
      <c r="F46" s="14"/>
      <c r="G46" s="18"/>
      <c r="H46" s="19">
        <v>1907850</v>
      </c>
      <c r="I46" s="20"/>
      <c r="J46" s="18"/>
      <c r="K46" s="19">
        <f t="shared" si="2"/>
        <v>1328000</v>
      </c>
      <c r="L46" s="66"/>
      <c r="M46" s="67">
        <v>1328000</v>
      </c>
      <c r="N46" s="31"/>
      <c r="O46" s="31"/>
      <c r="P46" s="32"/>
      <c r="Q46" s="41"/>
      <c r="R46" s="2"/>
      <c r="S46" s="41"/>
      <c r="T46" s="41"/>
    </row>
    <row r="47" spans="1:20" ht="18" customHeight="1" x14ac:dyDescent="0.4">
      <c r="A47" s="42"/>
      <c r="B47" s="14"/>
      <c r="C47" s="14" t="s">
        <v>55</v>
      </c>
      <c r="D47" s="27"/>
      <c r="E47" s="14"/>
      <c r="F47" s="14"/>
      <c r="G47" s="18"/>
      <c r="H47" s="19">
        <v>100000</v>
      </c>
      <c r="I47" s="20"/>
      <c r="J47" s="18"/>
      <c r="K47" s="19">
        <f t="shared" si="2"/>
        <v>100000</v>
      </c>
      <c r="L47" s="66"/>
      <c r="M47" s="67">
        <v>100000</v>
      </c>
      <c r="N47" s="31"/>
      <c r="O47" s="31"/>
      <c r="P47" s="32"/>
      <c r="Q47" s="41"/>
      <c r="R47" s="2"/>
      <c r="S47" s="41"/>
      <c r="T47" s="41"/>
    </row>
    <row r="48" spans="1:20" ht="18" customHeight="1" x14ac:dyDescent="0.4">
      <c r="A48" s="42"/>
      <c r="B48" s="14"/>
      <c r="C48" s="14" t="s">
        <v>56</v>
      </c>
      <c r="D48" s="27"/>
      <c r="E48" s="14"/>
      <c r="F48" s="14"/>
      <c r="G48" s="18"/>
      <c r="H48" s="19">
        <v>111000</v>
      </c>
      <c r="I48" s="20"/>
      <c r="J48" s="18"/>
      <c r="K48" s="19">
        <f t="shared" si="2"/>
        <v>206000</v>
      </c>
      <c r="L48" s="66"/>
      <c r="M48" s="67">
        <v>206000</v>
      </c>
      <c r="N48" s="31"/>
      <c r="O48" s="31"/>
      <c r="P48" s="32"/>
      <c r="Q48" s="41"/>
      <c r="R48" s="2"/>
      <c r="S48" s="41"/>
      <c r="T48" s="41"/>
    </row>
    <row r="49" spans="1:20" ht="18" customHeight="1" x14ac:dyDescent="0.4">
      <c r="A49" s="42"/>
      <c r="B49" s="14"/>
      <c r="C49" s="14" t="s">
        <v>57</v>
      </c>
      <c r="D49" s="27"/>
      <c r="E49" s="14"/>
      <c r="F49" s="14"/>
      <c r="G49" s="18"/>
      <c r="H49" s="19">
        <v>735200</v>
      </c>
      <c r="I49" s="20"/>
      <c r="J49" s="18"/>
      <c r="K49" s="19">
        <f t="shared" si="2"/>
        <v>885200</v>
      </c>
      <c r="L49" s="66"/>
      <c r="M49" s="67">
        <v>885200</v>
      </c>
      <c r="N49" s="31"/>
      <c r="O49" s="31"/>
      <c r="P49" s="32"/>
      <c r="Q49" s="41"/>
      <c r="R49" s="2"/>
      <c r="S49" s="41"/>
      <c r="T49" s="41"/>
    </row>
    <row r="50" spans="1:20" ht="18" customHeight="1" x14ac:dyDescent="0.4">
      <c r="A50" s="42"/>
      <c r="B50" s="146" t="s">
        <v>58</v>
      </c>
      <c r="C50" s="147"/>
      <c r="D50" s="147"/>
      <c r="E50" s="147"/>
      <c r="F50" s="148"/>
      <c r="G50" s="18" t="s">
        <v>44</v>
      </c>
      <c r="H50" s="19">
        <f>SUM(H51:H58)</f>
        <v>2943000</v>
      </c>
      <c r="I50" s="20" t="s">
        <v>45</v>
      </c>
      <c r="J50" s="18" t="s">
        <v>44</v>
      </c>
      <c r="K50" s="19">
        <f>SUM(K51:K58)</f>
        <v>2005550</v>
      </c>
      <c r="L50" s="20" t="s">
        <v>45</v>
      </c>
      <c r="M50" s="30"/>
      <c r="N50" s="31"/>
      <c r="O50" s="31"/>
      <c r="P50" s="32"/>
      <c r="Q50" s="41"/>
      <c r="R50" s="2"/>
      <c r="S50" s="41"/>
      <c r="T50" s="41"/>
    </row>
    <row r="51" spans="1:20" ht="18" customHeight="1" x14ac:dyDescent="0.4">
      <c r="A51" s="42"/>
      <c r="B51" s="14"/>
      <c r="C51" s="156" t="s">
        <v>47</v>
      </c>
      <c r="D51" s="156"/>
      <c r="E51" s="156"/>
      <c r="F51" s="64"/>
      <c r="G51" s="18"/>
      <c r="H51" s="19">
        <v>3000</v>
      </c>
      <c r="I51" s="20"/>
      <c r="J51" s="18"/>
      <c r="K51" s="19">
        <f>M51</f>
        <v>30000</v>
      </c>
      <c r="L51" s="66"/>
      <c r="M51" s="68">
        <v>30000</v>
      </c>
      <c r="N51" s="31"/>
      <c r="O51" s="31"/>
      <c r="P51" s="32"/>
      <c r="Q51" s="41"/>
      <c r="R51" s="2"/>
      <c r="S51" s="41"/>
      <c r="T51" s="41"/>
    </row>
    <row r="52" spans="1:20" ht="18" customHeight="1" x14ac:dyDescent="0.4">
      <c r="A52" s="42"/>
      <c r="B52" s="14"/>
      <c r="C52" s="14" t="s">
        <v>48</v>
      </c>
      <c r="D52" s="27"/>
      <c r="E52" s="14"/>
      <c r="F52" s="14"/>
      <c r="G52" s="18"/>
      <c r="H52" s="19">
        <v>320000</v>
      </c>
      <c r="I52" s="20"/>
      <c r="J52" s="18"/>
      <c r="K52" s="19">
        <f>M52+N52+O52+P52</f>
        <v>190000</v>
      </c>
      <c r="L52" s="66"/>
      <c r="M52" s="68">
        <v>190000</v>
      </c>
      <c r="N52" s="31"/>
      <c r="O52" s="31"/>
      <c r="P52" s="32"/>
      <c r="Q52" s="41"/>
      <c r="R52" s="2"/>
      <c r="S52" s="41"/>
      <c r="T52" s="41"/>
    </row>
    <row r="53" spans="1:20" ht="18" customHeight="1" x14ac:dyDescent="0.4">
      <c r="A53" s="42"/>
      <c r="B53" s="14"/>
      <c r="C53" s="14" t="s">
        <v>49</v>
      </c>
      <c r="D53" s="27"/>
      <c r="E53" s="14"/>
      <c r="F53" s="14"/>
      <c r="G53" s="18"/>
      <c r="H53" s="19">
        <v>19000</v>
      </c>
      <c r="I53" s="20"/>
      <c r="J53" s="18"/>
      <c r="K53" s="19">
        <f t="shared" ref="K53:K58" si="3">M53+N53+O53+P53</f>
        <v>24000</v>
      </c>
      <c r="L53" s="66"/>
      <c r="M53" s="68">
        <v>24000</v>
      </c>
      <c r="N53" s="31"/>
      <c r="O53" s="31"/>
      <c r="P53" s="32"/>
      <c r="Q53" s="41"/>
      <c r="R53" s="2"/>
      <c r="S53" s="41"/>
      <c r="T53" s="41"/>
    </row>
    <row r="54" spans="1:20" ht="18" customHeight="1" x14ac:dyDescent="0.4">
      <c r="A54" s="42"/>
      <c r="B54" s="14"/>
      <c r="C54" s="154" t="s">
        <v>50</v>
      </c>
      <c r="D54" s="154"/>
      <c r="E54" s="154"/>
      <c r="F54" s="14"/>
      <c r="G54" s="18"/>
      <c r="H54" s="19">
        <v>90000</v>
      </c>
      <c r="I54" s="20"/>
      <c r="J54" s="18"/>
      <c r="K54" s="19">
        <f>M54</f>
        <v>0</v>
      </c>
      <c r="L54" s="66"/>
      <c r="M54" s="68"/>
      <c r="N54" s="31"/>
      <c r="O54" s="31"/>
      <c r="P54" s="32"/>
      <c r="Q54" s="41"/>
      <c r="R54" s="2"/>
      <c r="S54" s="41"/>
      <c r="T54" s="41"/>
    </row>
    <row r="55" spans="1:20" ht="18" customHeight="1" x14ac:dyDescent="0.4">
      <c r="A55" s="42"/>
      <c r="B55" s="14"/>
      <c r="C55" s="14" t="s">
        <v>51</v>
      </c>
      <c r="D55" s="27"/>
      <c r="E55" s="14"/>
      <c r="F55" s="14"/>
      <c r="G55" s="18"/>
      <c r="H55" s="19">
        <v>1980000</v>
      </c>
      <c r="I55" s="20"/>
      <c r="J55" s="18"/>
      <c r="K55" s="19">
        <f t="shared" si="3"/>
        <v>940000</v>
      </c>
      <c r="L55" s="66"/>
      <c r="M55" s="68">
        <v>940000</v>
      </c>
      <c r="N55" s="31"/>
      <c r="O55" s="31"/>
      <c r="P55" s="32"/>
      <c r="Q55" s="41"/>
      <c r="R55" s="2"/>
      <c r="S55" s="41"/>
      <c r="T55" s="41"/>
    </row>
    <row r="56" spans="1:20" ht="18" customHeight="1" x14ac:dyDescent="0.4">
      <c r="A56" s="42"/>
      <c r="B56" s="14"/>
      <c r="C56" s="14" t="s">
        <v>54</v>
      </c>
      <c r="D56" s="27"/>
      <c r="E56" s="14"/>
      <c r="F56" s="14"/>
      <c r="G56" s="18"/>
      <c r="H56" s="19">
        <v>240000</v>
      </c>
      <c r="I56" s="20"/>
      <c r="J56" s="18"/>
      <c r="K56" s="19">
        <f t="shared" si="3"/>
        <v>520000</v>
      </c>
      <c r="L56" s="66"/>
      <c r="M56" s="68">
        <v>520000</v>
      </c>
      <c r="N56" s="31"/>
      <c r="O56" s="31"/>
      <c r="P56" s="32"/>
      <c r="Q56" s="41"/>
      <c r="R56" s="2"/>
      <c r="S56" s="41"/>
      <c r="T56" s="41"/>
    </row>
    <row r="57" spans="1:20" ht="18" customHeight="1" x14ac:dyDescent="0.4">
      <c r="A57" s="42"/>
      <c r="B57" s="14"/>
      <c r="C57" s="14" t="s">
        <v>55</v>
      </c>
      <c r="D57" s="27"/>
      <c r="E57" s="14"/>
      <c r="F57" s="14"/>
      <c r="G57" s="18"/>
      <c r="H57" s="19">
        <v>10000</v>
      </c>
      <c r="I57" s="20"/>
      <c r="J57" s="18"/>
      <c r="K57" s="19">
        <f t="shared" si="3"/>
        <v>10000</v>
      </c>
      <c r="L57" s="66"/>
      <c r="M57" s="68">
        <v>10000</v>
      </c>
      <c r="N57" s="31"/>
      <c r="O57" s="31"/>
      <c r="P57" s="32"/>
      <c r="Q57" s="41"/>
      <c r="R57" s="2"/>
      <c r="S57" s="41"/>
      <c r="T57" s="41"/>
    </row>
    <row r="58" spans="1:20" ht="18" customHeight="1" x14ac:dyDescent="0.4">
      <c r="A58" s="42"/>
      <c r="B58" s="14"/>
      <c r="C58" s="14" t="s">
        <v>57</v>
      </c>
      <c r="D58" s="27"/>
      <c r="E58" s="14"/>
      <c r="F58" s="14"/>
      <c r="G58" s="18"/>
      <c r="H58" s="19">
        <v>281000</v>
      </c>
      <c r="I58" s="20"/>
      <c r="J58" s="18"/>
      <c r="K58" s="19">
        <f t="shared" si="3"/>
        <v>291550</v>
      </c>
      <c r="L58" s="66"/>
      <c r="M58" s="68">
        <v>291550</v>
      </c>
      <c r="N58" s="31"/>
      <c r="O58" s="31"/>
      <c r="P58" s="32"/>
      <c r="Q58" s="41"/>
      <c r="R58" s="2"/>
      <c r="S58" s="41"/>
      <c r="T58" s="41"/>
    </row>
    <row r="59" spans="1:20" ht="18" customHeight="1" x14ac:dyDescent="0.4">
      <c r="A59" s="42"/>
      <c r="B59" s="146" t="s">
        <v>59</v>
      </c>
      <c r="C59" s="147"/>
      <c r="D59" s="147"/>
      <c r="E59" s="147"/>
      <c r="F59" s="148"/>
      <c r="G59" s="18" t="s">
        <v>44</v>
      </c>
      <c r="H59" s="19">
        <f>SUM(H60:H72)</f>
        <v>5835600</v>
      </c>
      <c r="I59" s="20" t="s">
        <v>45</v>
      </c>
      <c r="J59" s="18" t="s">
        <v>44</v>
      </c>
      <c r="K59" s="19">
        <f>SUM(K60:K72)</f>
        <v>6971000</v>
      </c>
      <c r="L59" s="20" t="s">
        <v>45</v>
      </c>
      <c r="M59" s="30"/>
      <c r="N59" s="31"/>
      <c r="O59" s="31"/>
      <c r="P59" s="32"/>
      <c r="Q59" s="41"/>
      <c r="R59" s="2"/>
      <c r="S59" s="41"/>
      <c r="T59" s="41"/>
    </row>
    <row r="60" spans="1:20" ht="18" customHeight="1" x14ac:dyDescent="0.4">
      <c r="A60" s="42"/>
      <c r="B60" s="14"/>
      <c r="C60" s="14" t="s">
        <v>46</v>
      </c>
      <c r="D60" s="27"/>
      <c r="E60" s="14"/>
      <c r="F60" s="14"/>
      <c r="G60" s="18"/>
      <c r="H60" s="19">
        <v>156500</v>
      </c>
      <c r="I60" s="20"/>
      <c r="J60" s="18"/>
      <c r="K60" s="19">
        <f>M60+N60+O60+P60</f>
        <v>240000</v>
      </c>
      <c r="L60" s="66"/>
      <c r="M60" s="68">
        <v>240000</v>
      </c>
      <c r="N60" s="31"/>
      <c r="O60" s="31"/>
      <c r="P60" s="32"/>
      <c r="Q60" s="41"/>
      <c r="R60" s="2"/>
      <c r="S60" s="41"/>
      <c r="T60" s="41"/>
    </row>
    <row r="61" spans="1:20" ht="18" customHeight="1" x14ac:dyDescent="0.4">
      <c r="A61" s="42"/>
      <c r="B61" s="14"/>
      <c r="C61" s="14" t="s">
        <v>47</v>
      </c>
      <c r="D61" s="27"/>
      <c r="E61" s="14"/>
      <c r="F61" s="14"/>
      <c r="G61" s="18"/>
      <c r="H61" s="19">
        <v>50000</v>
      </c>
      <c r="I61" s="20"/>
      <c r="J61" s="18"/>
      <c r="K61" s="19">
        <f t="shared" ref="K61:K72" si="4">M61+N61+O61+P61</f>
        <v>70000</v>
      </c>
      <c r="L61" s="66"/>
      <c r="M61" s="68">
        <v>70000</v>
      </c>
      <c r="N61" s="31"/>
      <c r="O61" s="31"/>
      <c r="P61" s="32"/>
      <c r="Q61" s="41"/>
      <c r="R61" s="2"/>
      <c r="S61" s="41"/>
      <c r="T61" s="41"/>
    </row>
    <row r="62" spans="1:20" ht="18" customHeight="1" x14ac:dyDescent="0.4">
      <c r="A62" s="42"/>
      <c r="B62" s="14"/>
      <c r="C62" s="14" t="s">
        <v>48</v>
      </c>
      <c r="D62" s="27"/>
      <c r="E62" s="14"/>
      <c r="F62" s="14"/>
      <c r="G62" s="18"/>
      <c r="H62" s="19">
        <v>289600</v>
      </c>
      <c r="I62" s="20"/>
      <c r="J62" s="18"/>
      <c r="K62" s="19">
        <f t="shared" si="4"/>
        <v>488000</v>
      </c>
      <c r="L62" s="66"/>
      <c r="M62" s="68">
        <v>488000</v>
      </c>
      <c r="N62" s="31"/>
      <c r="O62" s="31"/>
      <c r="P62" s="32"/>
      <c r="Q62" s="41"/>
      <c r="R62" s="2"/>
      <c r="S62" s="41"/>
      <c r="T62" s="41"/>
    </row>
    <row r="63" spans="1:20" ht="18" customHeight="1" x14ac:dyDescent="0.4">
      <c r="A63" s="42"/>
      <c r="B63" s="14"/>
      <c r="C63" s="14" t="s">
        <v>49</v>
      </c>
      <c r="D63" s="27"/>
      <c r="E63" s="14"/>
      <c r="F63" s="14"/>
      <c r="G63" s="18"/>
      <c r="H63" s="19">
        <v>950000</v>
      </c>
      <c r="I63" s="20"/>
      <c r="J63" s="18"/>
      <c r="K63" s="19">
        <f t="shared" si="4"/>
        <v>930000</v>
      </c>
      <c r="L63" s="66"/>
      <c r="M63" s="68">
        <v>930000</v>
      </c>
      <c r="N63" s="31"/>
      <c r="O63" s="31"/>
      <c r="P63" s="32"/>
      <c r="Q63" s="41"/>
      <c r="R63" s="2"/>
      <c r="S63" s="41"/>
      <c r="T63" s="41"/>
    </row>
    <row r="64" spans="1:20" ht="18" customHeight="1" x14ac:dyDescent="0.4">
      <c r="A64" s="42"/>
      <c r="B64" s="14"/>
      <c r="C64" s="14" t="s">
        <v>50</v>
      </c>
      <c r="D64" s="27"/>
      <c r="E64" s="14"/>
      <c r="F64" s="14"/>
      <c r="G64" s="18"/>
      <c r="H64" s="19">
        <v>40000</v>
      </c>
      <c r="I64" s="20"/>
      <c r="J64" s="18"/>
      <c r="K64" s="19">
        <f t="shared" si="4"/>
        <v>110000</v>
      </c>
      <c r="L64" s="66"/>
      <c r="M64" s="68">
        <v>110000</v>
      </c>
      <c r="N64" s="31"/>
      <c r="O64" s="31"/>
      <c r="P64" s="32"/>
      <c r="Q64" s="41"/>
      <c r="R64" s="2"/>
      <c r="S64" s="41"/>
      <c r="T64" s="41"/>
    </row>
    <row r="65" spans="1:20" ht="18" customHeight="1" x14ac:dyDescent="0.4">
      <c r="A65" s="42"/>
      <c r="B65" s="14"/>
      <c r="C65" s="14" t="s">
        <v>51</v>
      </c>
      <c r="D65" s="27"/>
      <c r="E65" s="14"/>
      <c r="F65" s="14"/>
      <c r="G65" s="18"/>
      <c r="H65" s="19">
        <v>50000</v>
      </c>
      <c r="I65" s="20"/>
      <c r="J65" s="18"/>
      <c r="K65" s="19">
        <f t="shared" si="4"/>
        <v>700000</v>
      </c>
      <c r="L65" s="66"/>
      <c r="M65" s="68">
        <v>700000</v>
      </c>
      <c r="N65" s="31"/>
      <c r="O65" s="31"/>
      <c r="P65" s="32"/>
      <c r="Q65" s="41"/>
      <c r="R65" s="2"/>
      <c r="S65" s="41"/>
      <c r="T65" s="41"/>
    </row>
    <row r="66" spans="1:20" ht="18" customHeight="1" x14ac:dyDescent="0.4">
      <c r="A66" s="42"/>
      <c r="B66" s="14"/>
      <c r="C66" s="146" t="s">
        <v>52</v>
      </c>
      <c r="D66" s="147"/>
      <c r="E66" s="147"/>
      <c r="F66" s="14"/>
      <c r="G66" s="18"/>
      <c r="H66" s="19">
        <v>0</v>
      </c>
      <c r="I66" s="20"/>
      <c r="J66" s="18"/>
      <c r="K66" s="19">
        <f t="shared" si="4"/>
        <v>1000000</v>
      </c>
      <c r="L66" s="66"/>
      <c r="M66" s="68">
        <v>1000000</v>
      </c>
      <c r="N66" s="31"/>
      <c r="O66" s="31"/>
      <c r="P66" s="32"/>
      <c r="Q66" s="41"/>
      <c r="R66" s="2"/>
      <c r="S66" s="41"/>
      <c r="T66" s="41"/>
    </row>
    <row r="67" spans="1:20" ht="18" customHeight="1" x14ac:dyDescent="0.4">
      <c r="A67" s="42"/>
      <c r="B67" s="14"/>
      <c r="C67" s="14" t="s">
        <v>60</v>
      </c>
      <c r="D67" s="27"/>
      <c r="E67" s="14"/>
      <c r="F67" s="14"/>
      <c r="G67" s="18"/>
      <c r="H67" s="19">
        <v>346500</v>
      </c>
      <c r="I67" s="20"/>
      <c r="J67" s="18"/>
      <c r="K67" s="19">
        <f t="shared" si="4"/>
        <v>301000</v>
      </c>
      <c r="L67" s="66"/>
      <c r="M67" s="68">
        <v>301000</v>
      </c>
      <c r="N67" s="31"/>
      <c r="O67" s="31"/>
      <c r="P67" s="32"/>
      <c r="Q67" s="41"/>
      <c r="R67" s="2"/>
      <c r="S67" s="41"/>
      <c r="T67" s="41"/>
    </row>
    <row r="68" spans="1:20" ht="18" customHeight="1" x14ac:dyDescent="0.4">
      <c r="A68" s="42"/>
      <c r="B68" s="14"/>
      <c r="C68" s="14" t="s">
        <v>54</v>
      </c>
      <c r="D68" s="27"/>
      <c r="E68" s="14"/>
      <c r="F68" s="14"/>
      <c r="G68" s="18"/>
      <c r="H68" s="19">
        <v>2950000</v>
      </c>
      <c r="I68" s="20"/>
      <c r="J68" s="18"/>
      <c r="K68" s="19">
        <f t="shared" si="4"/>
        <v>2914000</v>
      </c>
      <c r="L68" s="66"/>
      <c r="M68" s="68">
        <v>2914000</v>
      </c>
      <c r="N68" s="31"/>
      <c r="O68" s="31"/>
      <c r="P68" s="32"/>
      <c r="Q68" s="41"/>
      <c r="R68" s="2"/>
      <c r="S68" s="41"/>
      <c r="T68" s="41"/>
    </row>
    <row r="69" spans="1:20" ht="18" customHeight="1" x14ac:dyDescent="0.4">
      <c r="A69" s="42"/>
      <c r="B69" s="14"/>
      <c r="C69" s="14" t="s">
        <v>55</v>
      </c>
      <c r="D69" s="27"/>
      <c r="E69" s="14"/>
      <c r="F69" s="14"/>
      <c r="G69" s="18"/>
      <c r="H69" s="19">
        <v>900000</v>
      </c>
      <c r="I69" s="20"/>
      <c r="J69" s="18"/>
      <c r="K69" s="19">
        <f t="shared" si="4"/>
        <v>100000</v>
      </c>
      <c r="L69" s="66"/>
      <c r="M69" s="68">
        <v>100000</v>
      </c>
      <c r="N69" s="31"/>
      <c r="O69" s="31"/>
      <c r="P69" s="32"/>
      <c r="Q69" s="41"/>
      <c r="R69" s="2"/>
      <c r="S69" s="41"/>
      <c r="T69" s="41"/>
    </row>
    <row r="70" spans="1:20" ht="18" customHeight="1" x14ac:dyDescent="0.4">
      <c r="A70" s="42"/>
      <c r="B70" s="14"/>
      <c r="C70" s="14" t="s">
        <v>57</v>
      </c>
      <c r="D70" s="27"/>
      <c r="E70" s="14"/>
      <c r="F70" s="14"/>
      <c r="G70" s="18"/>
      <c r="H70" s="19">
        <v>23000</v>
      </c>
      <c r="I70" s="20"/>
      <c r="J70" s="18"/>
      <c r="K70" s="19">
        <f t="shared" si="4"/>
        <v>33000</v>
      </c>
      <c r="L70" s="66"/>
      <c r="M70" s="68">
        <v>33000</v>
      </c>
      <c r="N70" s="31"/>
      <c r="O70" s="31"/>
      <c r="P70" s="32"/>
      <c r="Q70" s="41"/>
      <c r="R70" s="2"/>
      <c r="S70" s="41"/>
      <c r="T70" s="41"/>
    </row>
    <row r="71" spans="1:20" ht="18" customHeight="1" x14ac:dyDescent="0.4">
      <c r="A71" s="42"/>
      <c r="B71" s="14"/>
      <c r="C71" s="14" t="s">
        <v>61</v>
      </c>
      <c r="D71" s="27"/>
      <c r="E71" s="14"/>
      <c r="F71" s="14"/>
      <c r="G71" s="18"/>
      <c r="H71" s="19">
        <v>0</v>
      </c>
      <c r="I71" s="20"/>
      <c r="J71" s="18"/>
      <c r="K71" s="19">
        <f t="shared" si="4"/>
        <v>5000</v>
      </c>
      <c r="L71" s="66"/>
      <c r="M71" s="68">
        <v>5000</v>
      </c>
      <c r="N71" s="31"/>
      <c r="O71" s="31"/>
      <c r="P71" s="32"/>
      <c r="Q71" s="41"/>
      <c r="R71" s="2"/>
      <c r="S71" s="41"/>
      <c r="T71" s="41"/>
    </row>
    <row r="72" spans="1:20" ht="18" customHeight="1" x14ac:dyDescent="0.4">
      <c r="A72" s="42"/>
      <c r="B72" s="14"/>
      <c r="C72" s="14" t="s">
        <v>62</v>
      </c>
      <c r="D72" s="27"/>
      <c r="E72" s="14"/>
      <c r="F72" s="14"/>
      <c r="G72" s="18"/>
      <c r="H72" s="19">
        <v>80000</v>
      </c>
      <c r="I72" s="20"/>
      <c r="J72" s="18"/>
      <c r="K72" s="19">
        <f t="shared" si="4"/>
        <v>80000</v>
      </c>
      <c r="L72" s="66"/>
      <c r="M72" s="68">
        <v>80000</v>
      </c>
      <c r="N72" s="31"/>
      <c r="O72" s="31"/>
      <c r="P72" s="32"/>
      <c r="Q72" s="41"/>
      <c r="R72" s="2"/>
      <c r="S72" s="41"/>
      <c r="T72" s="41"/>
    </row>
    <row r="73" spans="1:20" ht="18" customHeight="1" x14ac:dyDescent="0.4">
      <c r="A73" s="42"/>
      <c r="B73" s="146" t="s">
        <v>63</v>
      </c>
      <c r="C73" s="147"/>
      <c r="D73" s="147"/>
      <c r="E73" s="147"/>
      <c r="F73" s="148"/>
      <c r="G73" s="18" t="s">
        <v>44</v>
      </c>
      <c r="H73" s="19">
        <f>H74</f>
        <v>80000</v>
      </c>
      <c r="I73" s="20" t="s">
        <v>45</v>
      </c>
      <c r="J73" s="18" t="s">
        <v>44</v>
      </c>
      <c r="K73" s="19">
        <f>K74</f>
        <v>80000</v>
      </c>
      <c r="L73" s="20" t="s">
        <v>45</v>
      </c>
      <c r="M73" s="30"/>
      <c r="N73" s="31"/>
      <c r="O73" s="31"/>
      <c r="P73" s="32"/>
      <c r="Q73" s="41"/>
      <c r="R73" s="2"/>
      <c r="S73" s="41"/>
      <c r="T73" s="41"/>
    </row>
    <row r="74" spans="1:20" ht="18" customHeight="1" x14ac:dyDescent="0.4">
      <c r="A74" s="42"/>
      <c r="B74" s="14"/>
      <c r="C74" s="69" t="s">
        <v>48</v>
      </c>
      <c r="D74" s="69"/>
      <c r="E74" s="69"/>
      <c r="F74" s="69"/>
      <c r="G74" s="18"/>
      <c r="H74" s="19">
        <v>80000</v>
      </c>
      <c r="I74" s="20"/>
      <c r="J74" s="18"/>
      <c r="K74" s="19">
        <f>M74+N74+O74+P74</f>
        <v>80000</v>
      </c>
      <c r="L74" s="20"/>
      <c r="M74" s="30"/>
      <c r="N74" s="31">
        <v>80000</v>
      </c>
      <c r="O74" s="31"/>
      <c r="P74" s="32"/>
      <c r="Q74" s="41"/>
      <c r="R74" s="2"/>
      <c r="S74" s="41"/>
      <c r="T74" s="41"/>
    </row>
    <row r="75" spans="1:20" ht="18" customHeight="1" x14ac:dyDescent="0.4">
      <c r="A75" s="42"/>
      <c r="B75" s="146" t="s">
        <v>64</v>
      </c>
      <c r="C75" s="147"/>
      <c r="D75" s="147"/>
      <c r="E75" s="147"/>
      <c r="F75" s="148"/>
      <c r="G75" s="18" t="s">
        <v>65</v>
      </c>
      <c r="H75" s="19">
        <f>SUM(H76:H85)</f>
        <v>17803830</v>
      </c>
      <c r="I75" s="20" t="s">
        <v>45</v>
      </c>
      <c r="J75" s="18" t="s">
        <v>44</v>
      </c>
      <c r="K75" s="19">
        <f>SUM(K76:K85)</f>
        <v>17551100</v>
      </c>
      <c r="L75" s="20" t="s">
        <v>45</v>
      </c>
      <c r="M75" s="30"/>
      <c r="N75" s="31"/>
      <c r="O75" s="31"/>
      <c r="P75" s="32"/>
      <c r="Q75" s="41"/>
      <c r="R75" s="2"/>
      <c r="S75" s="41"/>
      <c r="T75" s="41"/>
    </row>
    <row r="76" spans="1:20" ht="18" customHeight="1" x14ac:dyDescent="0.4">
      <c r="A76" s="42"/>
      <c r="B76" s="14"/>
      <c r="C76" s="70" t="s">
        <v>66</v>
      </c>
      <c r="D76" s="70"/>
      <c r="E76" s="70"/>
      <c r="F76" s="64"/>
      <c r="G76" s="18"/>
      <c r="H76" s="19">
        <v>13804880</v>
      </c>
      <c r="I76" s="20"/>
      <c r="J76" s="18"/>
      <c r="K76" s="19">
        <f>M76+N76+O76+P76</f>
        <v>13485600</v>
      </c>
      <c r="L76" s="20"/>
      <c r="M76" s="30"/>
      <c r="N76" s="31"/>
      <c r="O76" s="31">
        <v>13485600</v>
      </c>
      <c r="P76" s="32"/>
      <c r="Q76" s="41"/>
      <c r="R76" s="2"/>
      <c r="S76" s="41"/>
      <c r="T76" s="41"/>
    </row>
    <row r="77" spans="1:20" ht="18" customHeight="1" x14ac:dyDescent="0.4">
      <c r="A77" s="42"/>
      <c r="B77" s="14"/>
      <c r="C77" s="14" t="s">
        <v>46</v>
      </c>
      <c r="D77" s="27"/>
      <c r="E77" s="14"/>
      <c r="F77" s="14"/>
      <c r="G77" s="18"/>
      <c r="H77" s="19">
        <v>1184500</v>
      </c>
      <c r="I77" s="20"/>
      <c r="J77" s="18"/>
      <c r="K77" s="19">
        <f t="shared" ref="K77:K85" si="5">M77+N77+O77+P77</f>
        <v>1056000</v>
      </c>
      <c r="L77" s="20"/>
      <c r="M77" s="30"/>
      <c r="N77" s="31"/>
      <c r="O77" s="31">
        <v>1056000</v>
      </c>
      <c r="P77" s="32"/>
      <c r="Q77" s="41"/>
      <c r="R77" s="2"/>
      <c r="S77" s="41"/>
      <c r="T77" s="41"/>
    </row>
    <row r="78" spans="1:20" ht="18" customHeight="1" x14ac:dyDescent="0.4">
      <c r="A78" s="42"/>
      <c r="B78" s="14"/>
      <c r="C78" s="14" t="s">
        <v>47</v>
      </c>
      <c r="D78" s="27"/>
      <c r="E78" s="14"/>
      <c r="F78" s="14"/>
      <c r="G78" s="18"/>
      <c r="H78" s="19">
        <v>94000</v>
      </c>
      <c r="I78" s="20"/>
      <c r="J78" s="18"/>
      <c r="K78" s="19">
        <f t="shared" si="5"/>
        <v>34000</v>
      </c>
      <c r="L78" s="20"/>
      <c r="M78" s="30"/>
      <c r="N78" s="31"/>
      <c r="O78" s="31">
        <v>34000</v>
      </c>
      <c r="P78" s="32"/>
      <c r="Q78" s="41"/>
      <c r="R78" s="2"/>
      <c r="S78" s="41"/>
      <c r="T78" s="41"/>
    </row>
    <row r="79" spans="1:20" ht="18" customHeight="1" x14ac:dyDescent="0.4">
      <c r="A79" s="42"/>
      <c r="B79" s="14"/>
      <c r="C79" s="14" t="s">
        <v>48</v>
      </c>
      <c r="D79" s="27"/>
      <c r="E79" s="14"/>
      <c r="F79" s="14"/>
      <c r="G79" s="18"/>
      <c r="H79" s="19">
        <v>1100450</v>
      </c>
      <c r="I79" s="20"/>
      <c r="J79" s="18"/>
      <c r="K79" s="19">
        <f t="shared" si="5"/>
        <v>1178500</v>
      </c>
      <c r="L79" s="20"/>
      <c r="M79" s="30"/>
      <c r="N79" s="31"/>
      <c r="O79" s="31">
        <v>1178500</v>
      </c>
      <c r="P79" s="32"/>
      <c r="Q79" s="41"/>
      <c r="R79" s="2"/>
      <c r="S79" s="41"/>
      <c r="T79" s="41"/>
    </row>
    <row r="80" spans="1:20" ht="18" customHeight="1" x14ac:dyDescent="0.4">
      <c r="A80" s="42"/>
      <c r="B80" s="14"/>
      <c r="C80" s="14" t="s">
        <v>49</v>
      </c>
      <c r="D80" s="27"/>
      <c r="E80" s="14"/>
      <c r="F80" s="14"/>
      <c r="G80" s="18"/>
      <c r="H80" s="19">
        <v>235000</v>
      </c>
      <c r="I80" s="20"/>
      <c r="J80" s="18"/>
      <c r="K80" s="19">
        <f t="shared" si="5"/>
        <v>255000</v>
      </c>
      <c r="L80" s="20"/>
      <c r="M80" s="30"/>
      <c r="N80" s="31"/>
      <c r="O80" s="31">
        <v>255000</v>
      </c>
      <c r="P80" s="32"/>
      <c r="Q80" s="41"/>
      <c r="R80" s="2"/>
      <c r="S80" s="41"/>
      <c r="T80" s="41"/>
    </row>
    <row r="81" spans="1:20" ht="18" customHeight="1" x14ac:dyDescent="0.4">
      <c r="A81" s="42"/>
      <c r="B81" s="14"/>
      <c r="C81" s="14" t="s">
        <v>50</v>
      </c>
      <c r="D81" s="27"/>
      <c r="E81" s="14"/>
      <c r="F81" s="14"/>
      <c r="G81" s="18"/>
      <c r="H81" s="19">
        <v>870000</v>
      </c>
      <c r="I81" s="20"/>
      <c r="J81" s="18"/>
      <c r="K81" s="19">
        <f t="shared" si="5"/>
        <v>980000</v>
      </c>
      <c r="L81" s="20"/>
      <c r="M81" s="30"/>
      <c r="N81" s="31"/>
      <c r="O81" s="31">
        <v>980000</v>
      </c>
      <c r="P81" s="32"/>
      <c r="Q81" s="41"/>
      <c r="R81" s="2"/>
      <c r="S81" s="41"/>
      <c r="T81" s="41"/>
    </row>
    <row r="82" spans="1:20" ht="18" customHeight="1" x14ac:dyDescent="0.4">
      <c r="A82" s="42"/>
      <c r="B82" s="14"/>
      <c r="C82" s="146" t="s">
        <v>51</v>
      </c>
      <c r="D82" s="147"/>
      <c r="E82" s="147"/>
      <c r="F82" s="14"/>
      <c r="G82" s="18"/>
      <c r="H82" s="19"/>
      <c r="I82" s="20"/>
      <c r="J82" s="18"/>
      <c r="K82" s="19">
        <f t="shared" si="5"/>
        <v>100000</v>
      </c>
      <c r="L82" s="20"/>
      <c r="M82" s="30"/>
      <c r="N82" s="31"/>
      <c r="O82" s="31">
        <v>100000</v>
      </c>
      <c r="P82" s="32"/>
      <c r="Q82" s="41"/>
      <c r="R82" s="2"/>
      <c r="S82" s="41"/>
      <c r="T82" s="41"/>
    </row>
    <row r="83" spans="1:20" ht="18" customHeight="1" x14ac:dyDescent="0.4">
      <c r="A83" s="42"/>
      <c r="B83" s="14"/>
      <c r="C83" s="14" t="s">
        <v>52</v>
      </c>
      <c r="D83" s="27"/>
      <c r="E83" s="14"/>
      <c r="F83" s="14"/>
      <c r="G83" s="18"/>
      <c r="H83" s="19">
        <v>348000</v>
      </c>
      <c r="I83" s="20"/>
      <c r="J83" s="18"/>
      <c r="K83" s="19">
        <f t="shared" si="5"/>
        <v>332000</v>
      </c>
      <c r="L83" s="20"/>
      <c r="M83" s="30"/>
      <c r="N83" s="31"/>
      <c r="O83" s="31">
        <v>332000</v>
      </c>
      <c r="P83" s="32"/>
      <c r="Q83" s="41"/>
      <c r="R83" s="2"/>
      <c r="S83" s="41"/>
      <c r="T83" s="41"/>
    </row>
    <row r="84" spans="1:20" ht="18" customHeight="1" x14ac:dyDescent="0.4">
      <c r="A84" s="42"/>
      <c r="B84" s="14"/>
      <c r="C84" s="14" t="s">
        <v>54</v>
      </c>
      <c r="D84" s="27"/>
      <c r="E84" s="14"/>
      <c r="F84" s="14"/>
      <c r="G84" s="18"/>
      <c r="H84" s="19">
        <v>107000</v>
      </c>
      <c r="I84" s="20"/>
      <c r="J84" s="18"/>
      <c r="K84" s="19">
        <f t="shared" si="5"/>
        <v>70000</v>
      </c>
      <c r="L84" s="20"/>
      <c r="M84" s="30"/>
      <c r="N84" s="31"/>
      <c r="O84" s="31">
        <v>70000</v>
      </c>
      <c r="P84" s="32"/>
      <c r="Q84" s="41"/>
      <c r="R84" s="2"/>
      <c r="S84" s="41"/>
      <c r="T84" s="41"/>
    </row>
    <row r="85" spans="1:20" ht="18" customHeight="1" x14ac:dyDescent="0.4">
      <c r="A85" s="42"/>
      <c r="B85" s="14"/>
      <c r="C85" s="14" t="s">
        <v>57</v>
      </c>
      <c r="D85" s="27"/>
      <c r="E85" s="14"/>
      <c r="F85" s="14"/>
      <c r="G85" s="18"/>
      <c r="H85" s="19">
        <v>60000</v>
      </c>
      <c r="I85" s="20"/>
      <c r="J85" s="18"/>
      <c r="K85" s="19">
        <f t="shared" si="5"/>
        <v>60000</v>
      </c>
      <c r="L85" s="20"/>
      <c r="M85" s="30"/>
      <c r="N85" s="31"/>
      <c r="O85" s="31">
        <v>60000</v>
      </c>
      <c r="P85" s="32"/>
      <c r="Q85" s="41"/>
      <c r="R85" s="2"/>
      <c r="S85" s="41"/>
      <c r="T85" s="41"/>
    </row>
    <row r="86" spans="1:20" ht="18" customHeight="1" x14ac:dyDescent="0.4">
      <c r="A86" s="42"/>
      <c r="B86" s="14" t="s">
        <v>67</v>
      </c>
      <c r="C86" s="14"/>
      <c r="D86" s="27"/>
      <c r="E86" s="14"/>
      <c r="F86" s="14"/>
      <c r="G86" s="18" t="s">
        <v>17</v>
      </c>
      <c r="H86" s="19">
        <f>SUM(H87:H110)</f>
        <v>29916964</v>
      </c>
      <c r="I86" s="20" t="s">
        <v>16</v>
      </c>
      <c r="J86" s="18" t="s">
        <v>17</v>
      </c>
      <c r="K86" s="19">
        <f>SUM(K87:K110)</f>
        <v>28005316</v>
      </c>
      <c r="L86" s="20" t="s">
        <v>18</v>
      </c>
      <c r="M86" s="30"/>
      <c r="N86" s="31"/>
      <c r="O86" s="31"/>
      <c r="P86" s="32"/>
      <c r="Q86" s="41"/>
      <c r="R86" s="2"/>
      <c r="S86" s="41"/>
      <c r="T86" s="41"/>
    </row>
    <row r="87" spans="1:20" ht="18" customHeight="1" x14ac:dyDescent="0.4">
      <c r="A87" s="42"/>
      <c r="B87" s="14"/>
      <c r="C87" s="14" t="s">
        <v>68</v>
      </c>
      <c r="D87" s="27"/>
      <c r="E87" s="14"/>
      <c r="F87" s="14"/>
      <c r="G87" s="18"/>
      <c r="H87" s="19">
        <v>15300000</v>
      </c>
      <c r="I87" s="20"/>
      <c r="J87" s="18"/>
      <c r="K87" s="19">
        <f t="shared" ref="K87:K110" si="6">M87+N87+O87+P87</f>
        <v>13600000</v>
      </c>
      <c r="L87" s="20"/>
      <c r="M87" s="30">
        <v>10880000</v>
      </c>
      <c r="N87" s="31">
        <v>480000</v>
      </c>
      <c r="O87" s="31">
        <v>2240000</v>
      </c>
      <c r="P87" s="32"/>
      <c r="Q87" s="41"/>
      <c r="R87" s="2"/>
      <c r="S87" s="41"/>
      <c r="T87" s="41"/>
    </row>
    <row r="88" spans="1:20" ht="18" customHeight="1" x14ac:dyDescent="0.4">
      <c r="A88" s="42"/>
      <c r="B88" s="14"/>
      <c r="C88" s="14" t="s">
        <v>69</v>
      </c>
      <c r="D88" s="27"/>
      <c r="E88" s="14"/>
      <c r="F88" s="14"/>
      <c r="G88" s="18"/>
      <c r="H88" s="19">
        <v>0</v>
      </c>
      <c r="I88" s="20"/>
      <c r="J88" s="18"/>
      <c r="K88" s="19">
        <f t="shared" si="6"/>
        <v>0</v>
      </c>
      <c r="L88" s="20"/>
      <c r="M88" s="30">
        <v>0</v>
      </c>
      <c r="N88" s="31"/>
      <c r="O88" s="31"/>
      <c r="P88" s="32"/>
      <c r="Q88" s="41"/>
      <c r="R88" s="2"/>
      <c r="S88" s="41"/>
      <c r="T88" s="41"/>
    </row>
    <row r="89" spans="1:20" ht="18" customHeight="1" x14ac:dyDescent="0.4">
      <c r="A89" s="42"/>
      <c r="B89" s="14"/>
      <c r="C89" s="14" t="s">
        <v>70</v>
      </c>
      <c r="D89" s="27"/>
      <c r="E89" s="14"/>
      <c r="F89" s="14"/>
      <c r="G89" s="18"/>
      <c r="H89" s="19">
        <v>279225</v>
      </c>
      <c r="I89" s="20"/>
      <c r="J89" s="18"/>
      <c r="K89" s="19">
        <f t="shared" si="6"/>
        <v>859988</v>
      </c>
      <c r="L89" s="20"/>
      <c r="M89" s="30">
        <v>687990</v>
      </c>
      <c r="N89" s="31">
        <v>30353</v>
      </c>
      <c r="O89" s="31">
        <v>141645</v>
      </c>
      <c r="P89" s="32"/>
      <c r="Q89" s="41"/>
      <c r="R89" s="2"/>
      <c r="S89" s="41"/>
      <c r="T89" s="41"/>
    </row>
    <row r="90" spans="1:20" ht="18" customHeight="1" x14ac:dyDescent="0.4">
      <c r="A90" s="42"/>
      <c r="B90" s="14"/>
      <c r="C90" s="14" t="s">
        <v>71</v>
      </c>
      <c r="D90" s="27"/>
      <c r="E90" s="14"/>
      <c r="F90" s="14"/>
      <c r="G90" s="18"/>
      <c r="H90" s="19">
        <v>2210000</v>
      </c>
      <c r="I90" s="20"/>
      <c r="J90" s="18"/>
      <c r="K90" s="19">
        <f t="shared" si="6"/>
        <v>1700000</v>
      </c>
      <c r="L90" s="20"/>
      <c r="M90" s="30">
        <v>1360000</v>
      </c>
      <c r="N90" s="31">
        <v>60000</v>
      </c>
      <c r="O90" s="31">
        <v>280000</v>
      </c>
      <c r="P90" s="32"/>
      <c r="Q90" s="41"/>
      <c r="R90" s="2"/>
      <c r="S90" s="41"/>
      <c r="T90" s="41"/>
    </row>
    <row r="91" spans="1:20" ht="18" customHeight="1" x14ac:dyDescent="0.4">
      <c r="A91" s="42"/>
      <c r="B91" s="14"/>
      <c r="C91" s="14" t="s">
        <v>72</v>
      </c>
      <c r="D91" s="27"/>
      <c r="E91" s="14"/>
      <c r="F91" s="14"/>
      <c r="G91" s="18"/>
      <c r="H91" s="19">
        <v>442850</v>
      </c>
      <c r="I91" s="20"/>
      <c r="J91" s="18"/>
      <c r="K91" s="19">
        <f t="shared" si="6"/>
        <v>442850</v>
      </c>
      <c r="L91" s="20"/>
      <c r="M91" s="30">
        <v>354280</v>
      </c>
      <c r="N91" s="31">
        <v>15630</v>
      </c>
      <c r="O91" s="31">
        <v>72940</v>
      </c>
      <c r="P91" s="32"/>
      <c r="Q91" s="41"/>
      <c r="R91" s="2"/>
      <c r="S91" s="41"/>
      <c r="T91" s="41"/>
    </row>
    <row r="92" spans="1:20" ht="18" customHeight="1" x14ac:dyDescent="0.4">
      <c r="A92" s="42"/>
      <c r="B92" s="14"/>
      <c r="C92" s="14" t="s">
        <v>73</v>
      </c>
      <c r="D92" s="27"/>
      <c r="E92" s="14"/>
      <c r="F92" s="14"/>
      <c r="G92" s="18"/>
      <c r="H92" s="19">
        <v>1387234</v>
      </c>
      <c r="I92" s="20"/>
      <c r="J92" s="18"/>
      <c r="K92" s="19">
        <f t="shared" si="6"/>
        <v>1421200</v>
      </c>
      <c r="L92" s="20"/>
      <c r="M92" s="30">
        <v>1136960</v>
      </c>
      <c r="N92" s="31">
        <v>50160</v>
      </c>
      <c r="O92" s="31">
        <v>234080</v>
      </c>
      <c r="P92" s="32"/>
      <c r="Q92" s="41"/>
      <c r="R92" s="2"/>
      <c r="S92" s="41"/>
      <c r="T92" s="41"/>
    </row>
    <row r="93" spans="1:20" ht="18" customHeight="1" x14ac:dyDescent="0.4">
      <c r="A93" s="42"/>
      <c r="B93" s="14"/>
      <c r="C93" s="14" t="s">
        <v>74</v>
      </c>
      <c r="D93" s="27"/>
      <c r="E93" s="14"/>
      <c r="F93" s="14"/>
      <c r="G93" s="18"/>
      <c r="H93" s="19">
        <v>374279</v>
      </c>
      <c r="I93" s="20"/>
      <c r="J93" s="18"/>
      <c r="K93" s="19">
        <f t="shared" si="6"/>
        <v>216308</v>
      </c>
      <c r="L93" s="66"/>
      <c r="M93" s="71">
        <v>173048</v>
      </c>
      <c r="N93" s="31">
        <v>7633</v>
      </c>
      <c r="O93" s="31">
        <v>35627</v>
      </c>
      <c r="P93" s="32"/>
      <c r="Q93" s="41"/>
      <c r="R93" s="2"/>
      <c r="S93" s="41"/>
      <c r="T93" s="41"/>
    </row>
    <row r="94" spans="1:20" ht="18" customHeight="1" x14ac:dyDescent="0.4">
      <c r="A94" s="42"/>
      <c r="B94" s="14"/>
      <c r="C94" s="14" t="s">
        <v>75</v>
      </c>
      <c r="D94" s="27"/>
      <c r="E94" s="14"/>
      <c r="F94" s="14"/>
      <c r="G94" s="18"/>
      <c r="H94" s="19">
        <v>85000</v>
      </c>
      <c r="I94" s="20"/>
      <c r="J94" s="18"/>
      <c r="K94" s="19">
        <f t="shared" si="6"/>
        <v>85000</v>
      </c>
      <c r="L94" s="72"/>
      <c r="M94" s="1">
        <v>68000</v>
      </c>
      <c r="N94" s="31">
        <v>3000</v>
      </c>
      <c r="O94" s="31">
        <v>14000</v>
      </c>
      <c r="P94" s="32"/>
      <c r="Q94" s="41"/>
      <c r="R94" s="2"/>
      <c r="S94" s="41"/>
      <c r="T94" s="41"/>
    </row>
    <row r="95" spans="1:20" ht="18" customHeight="1" x14ac:dyDescent="0.4">
      <c r="A95" s="42"/>
      <c r="B95" s="14"/>
      <c r="C95" s="14" t="s">
        <v>76</v>
      </c>
      <c r="D95" s="27"/>
      <c r="E95" s="14"/>
      <c r="F95" s="14"/>
      <c r="G95" s="18"/>
      <c r="H95" s="19">
        <v>682550</v>
      </c>
      <c r="I95" s="20"/>
      <c r="J95" s="18"/>
      <c r="K95" s="19">
        <f t="shared" si="6"/>
        <v>612000</v>
      </c>
      <c r="L95" s="20"/>
      <c r="M95" s="30">
        <v>489600</v>
      </c>
      <c r="N95" s="31">
        <v>21600</v>
      </c>
      <c r="O95" s="31">
        <v>100800</v>
      </c>
      <c r="P95" s="32"/>
      <c r="Q95" s="41"/>
      <c r="R95" s="2"/>
      <c r="S95" s="41"/>
      <c r="T95" s="41"/>
    </row>
    <row r="96" spans="1:20" ht="18" customHeight="1" x14ac:dyDescent="0.4">
      <c r="A96" s="42"/>
      <c r="B96" s="14"/>
      <c r="C96" s="14" t="s">
        <v>77</v>
      </c>
      <c r="D96" s="27"/>
      <c r="E96" s="14"/>
      <c r="F96" s="14"/>
      <c r="G96" s="18"/>
      <c r="H96" s="19">
        <v>85000</v>
      </c>
      <c r="I96" s="20"/>
      <c r="J96" s="18"/>
      <c r="K96" s="19">
        <f t="shared" si="6"/>
        <v>85000</v>
      </c>
      <c r="L96" s="20"/>
      <c r="M96" s="30">
        <v>68000</v>
      </c>
      <c r="N96" s="31">
        <v>3000</v>
      </c>
      <c r="O96" s="31">
        <v>14000</v>
      </c>
      <c r="P96" s="32"/>
      <c r="Q96" s="41"/>
      <c r="R96" s="2"/>
      <c r="S96" s="41"/>
      <c r="T96" s="41"/>
    </row>
    <row r="97" spans="1:20" ht="18" customHeight="1" x14ac:dyDescent="0.4">
      <c r="A97" s="42"/>
      <c r="B97" s="14"/>
      <c r="C97" s="14" t="s">
        <v>78</v>
      </c>
      <c r="D97" s="27"/>
      <c r="E97" s="14"/>
      <c r="F97" s="14"/>
      <c r="G97" s="18"/>
      <c r="H97" s="19">
        <v>481100</v>
      </c>
      <c r="I97" s="20"/>
      <c r="J97" s="18"/>
      <c r="K97" s="19">
        <f t="shared" si="6"/>
        <v>566100</v>
      </c>
      <c r="L97" s="20"/>
      <c r="M97" s="30">
        <v>452880</v>
      </c>
      <c r="N97" s="31">
        <v>19980</v>
      </c>
      <c r="O97" s="31">
        <v>93240</v>
      </c>
      <c r="P97" s="32"/>
      <c r="Q97" s="41"/>
      <c r="R97" s="2"/>
      <c r="S97" s="41"/>
      <c r="T97" s="41"/>
    </row>
    <row r="98" spans="1:20" ht="18" customHeight="1" x14ac:dyDescent="0.4">
      <c r="A98" s="42"/>
      <c r="B98" s="14"/>
      <c r="C98" s="14" t="s">
        <v>79</v>
      </c>
      <c r="D98" s="27"/>
      <c r="E98" s="14"/>
      <c r="F98" s="14"/>
      <c r="G98" s="18"/>
      <c r="H98" s="19">
        <v>0</v>
      </c>
      <c r="I98" s="20"/>
      <c r="J98" s="18"/>
      <c r="K98" s="19">
        <f t="shared" si="6"/>
        <v>0</v>
      </c>
      <c r="L98" s="20"/>
      <c r="M98" s="30">
        <v>0</v>
      </c>
      <c r="N98" s="31"/>
      <c r="O98" s="31"/>
      <c r="P98" s="32"/>
      <c r="Q98" s="41"/>
      <c r="R98" s="2"/>
      <c r="S98" s="41"/>
      <c r="T98" s="41"/>
    </row>
    <row r="99" spans="1:20" ht="18" customHeight="1" x14ac:dyDescent="0.4">
      <c r="A99" s="42"/>
      <c r="B99" s="14"/>
      <c r="C99" s="14" t="s">
        <v>80</v>
      </c>
      <c r="D99" s="27"/>
      <c r="E99" s="14"/>
      <c r="F99" s="14"/>
      <c r="G99" s="18"/>
      <c r="H99" s="19">
        <v>340000</v>
      </c>
      <c r="I99" s="20"/>
      <c r="J99" s="18"/>
      <c r="K99" s="19">
        <f t="shared" si="6"/>
        <v>340000</v>
      </c>
      <c r="L99" s="20"/>
      <c r="M99" s="30">
        <v>272000</v>
      </c>
      <c r="N99" s="31">
        <v>12000</v>
      </c>
      <c r="O99" s="31">
        <v>56000</v>
      </c>
      <c r="P99" s="32"/>
      <c r="Q99" s="41"/>
      <c r="R99" s="2"/>
      <c r="S99" s="41"/>
      <c r="T99" s="41"/>
    </row>
    <row r="100" spans="1:20" ht="18" customHeight="1" x14ac:dyDescent="0.4">
      <c r="A100" s="42"/>
      <c r="B100" s="14"/>
      <c r="C100" s="14" t="s">
        <v>81</v>
      </c>
      <c r="D100" s="27"/>
      <c r="E100" s="14"/>
      <c r="F100" s="14"/>
      <c r="G100" s="18"/>
      <c r="H100" s="19">
        <v>4675000</v>
      </c>
      <c r="I100" s="20"/>
      <c r="J100" s="18"/>
      <c r="K100" s="19">
        <f t="shared" si="6"/>
        <v>4675000</v>
      </c>
      <c r="L100" s="20"/>
      <c r="M100" s="30">
        <v>3740000</v>
      </c>
      <c r="N100" s="31">
        <v>165000</v>
      </c>
      <c r="O100" s="31">
        <v>770000</v>
      </c>
      <c r="P100" s="32"/>
      <c r="Q100" s="41"/>
      <c r="R100" s="2"/>
      <c r="S100" s="41"/>
      <c r="T100" s="41"/>
    </row>
    <row r="101" spans="1:20" ht="18" customHeight="1" x14ac:dyDescent="0.4">
      <c r="A101" s="42"/>
      <c r="B101" s="14"/>
      <c r="C101" s="14" t="s">
        <v>82</v>
      </c>
      <c r="D101" s="27"/>
      <c r="E101" s="14"/>
      <c r="F101" s="14"/>
      <c r="G101" s="18"/>
      <c r="H101" s="19">
        <v>170000</v>
      </c>
      <c r="I101" s="20"/>
      <c r="J101" s="18"/>
      <c r="K101" s="19">
        <f t="shared" si="6"/>
        <v>170000</v>
      </c>
      <c r="L101" s="20"/>
      <c r="M101" s="30">
        <v>136000</v>
      </c>
      <c r="N101" s="31">
        <v>6000</v>
      </c>
      <c r="O101" s="31">
        <v>28000</v>
      </c>
      <c r="P101" s="32"/>
      <c r="Q101" s="41"/>
      <c r="R101" s="2"/>
      <c r="S101" s="41"/>
      <c r="T101" s="41"/>
    </row>
    <row r="102" spans="1:20" ht="18" customHeight="1" x14ac:dyDescent="0.4">
      <c r="A102" s="42"/>
      <c r="B102" s="14"/>
      <c r="C102" s="14" t="s">
        <v>83</v>
      </c>
      <c r="D102" s="27"/>
      <c r="E102" s="14"/>
      <c r="F102" s="14"/>
      <c r="G102" s="18"/>
      <c r="H102" s="19">
        <v>136000</v>
      </c>
      <c r="I102" s="20"/>
      <c r="J102" s="18"/>
      <c r="K102" s="19">
        <f t="shared" si="6"/>
        <v>136000</v>
      </c>
      <c r="L102" s="20"/>
      <c r="M102" s="30">
        <v>108800</v>
      </c>
      <c r="N102" s="31">
        <v>4800</v>
      </c>
      <c r="O102" s="31">
        <v>22400</v>
      </c>
      <c r="P102" s="32"/>
      <c r="Q102" s="41"/>
      <c r="R102" s="2"/>
      <c r="S102" s="41"/>
      <c r="T102" s="41"/>
    </row>
    <row r="103" spans="1:20" ht="18" customHeight="1" x14ac:dyDescent="0.4">
      <c r="A103" s="42"/>
      <c r="B103" s="14"/>
      <c r="C103" s="14" t="s">
        <v>84</v>
      </c>
      <c r="D103" s="27"/>
      <c r="E103" s="14"/>
      <c r="F103" s="14"/>
      <c r="G103" s="18"/>
      <c r="H103" s="19">
        <v>875500</v>
      </c>
      <c r="I103" s="20"/>
      <c r="J103" s="18"/>
      <c r="K103" s="19">
        <f t="shared" si="6"/>
        <v>875500</v>
      </c>
      <c r="L103" s="20"/>
      <c r="M103" s="30">
        <v>700400</v>
      </c>
      <c r="N103" s="31">
        <v>30900</v>
      </c>
      <c r="O103" s="31">
        <v>144200</v>
      </c>
      <c r="P103" s="32"/>
      <c r="Q103" s="41"/>
      <c r="R103" s="2"/>
      <c r="S103" s="41"/>
      <c r="T103" s="41"/>
    </row>
    <row r="104" spans="1:20" ht="18" customHeight="1" x14ac:dyDescent="0.4">
      <c r="A104" s="42"/>
      <c r="B104" s="14"/>
      <c r="C104" s="14" t="s">
        <v>85</v>
      </c>
      <c r="D104" s="27"/>
      <c r="E104" s="14"/>
      <c r="F104" s="14"/>
      <c r="G104" s="18"/>
      <c r="H104" s="19">
        <v>765000</v>
      </c>
      <c r="I104" s="20"/>
      <c r="J104" s="18"/>
      <c r="K104" s="19">
        <f t="shared" si="6"/>
        <v>765000</v>
      </c>
      <c r="L104" s="20"/>
      <c r="M104" s="30">
        <v>612000</v>
      </c>
      <c r="N104" s="31">
        <v>27000</v>
      </c>
      <c r="O104" s="31">
        <v>126000</v>
      </c>
      <c r="P104" s="32"/>
      <c r="Q104" s="41"/>
      <c r="R104" s="2"/>
      <c r="S104" s="41"/>
      <c r="T104" s="41"/>
    </row>
    <row r="105" spans="1:20" ht="18" customHeight="1" x14ac:dyDescent="0.4">
      <c r="A105" s="42"/>
      <c r="B105" s="14"/>
      <c r="C105" s="14" t="s">
        <v>86</v>
      </c>
      <c r="D105" s="27"/>
      <c r="E105" s="14"/>
      <c r="F105" s="14"/>
      <c r="G105" s="18"/>
      <c r="H105" s="19">
        <v>42500</v>
      </c>
      <c r="I105" s="20"/>
      <c r="J105" s="18"/>
      <c r="K105" s="19">
        <f t="shared" si="6"/>
        <v>42500</v>
      </c>
      <c r="L105" s="20"/>
      <c r="M105" s="30">
        <v>34000</v>
      </c>
      <c r="N105" s="31">
        <v>1500</v>
      </c>
      <c r="O105" s="31">
        <v>7000</v>
      </c>
      <c r="P105" s="32"/>
      <c r="Q105" s="41"/>
      <c r="R105" s="2"/>
      <c r="S105" s="41"/>
      <c r="T105" s="41"/>
    </row>
    <row r="106" spans="1:20" ht="18" customHeight="1" x14ac:dyDescent="0.4">
      <c r="A106" s="42"/>
      <c r="B106" s="14"/>
      <c r="C106" s="14" t="s">
        <v>87</v>
      </c>
      <c r="D106" s="27"/>
      <c r="E106" s="14"/>
      <c r="F106" s="14"/>
      <c r="G106" s="18"/>
      <c r="H106" s="19">
        <v>510000</v>
      </c>
      <c r="I106" s="20"/>
      <c r="J106" s="18"/>
      <c r="K106" s="19">
        <f>M106+N106+O106+P106</f>
        <v>510000</v>
      </c>
      <c r="L106" s="20"/>
      <c r="M106" s="30">
        <v>408000</v>
      </c>
      <c r="N106" s="31">
        <v>18000</v>
      </c>
      <c r="O106" s="31">
        <v>84000</v>
      </c>
      <c r="P106" s="32"/>
      <c r="Q106" s="41"/>
      <c r="R106" s="2"/>
      <c r="S106" s="41"/>
      <c r="T106" s="41"/>
    </row>
    <row r="107" spans="1:20" ht="18" customHeight="1" x14ac:dyDescent="0.4">
      <c r="A107" s="42"/>
      <c r="B107" s="14"/>
      <c r="C107" s="14" t="s">
        <v>88</v>
      </c>
      <c r="D107" s="27"/>
      <c r="E107" s="14"/>
      <c r="F107" s="14"/>
      <c r="G107" s="18"/>
      <c r="H107" s="19">
        <v>469200</v>
      </c>
      <c r="I107" s="20"/>
      <c r="J107" s="18"/>
      <c r="K107" s="19">
        <f t="shared" si="6"/>
        <v>442000</v>
      </c>
      <c r="L107" s="20"/>
      <c r="M107" s="30">
        <v>353600</v>
      </c>
      <c r="N107" s="31">
        <v>15600</v>
      </c>
      <c r="O107" s="31">
        <v>72800</v>
      </c>
      <c r="P107" s="32"/>
      <c r="Q107" s="41"/>
      <c r="R107" s="2"/>
      <c r="S107" s="41"/>
      <c r="T107" s="41"/>
    </row>
    <row r="108" spans="1:20" ht="18" customHeight="1" x14ac:dyDescent="0.4">
      <c r="A108" s="42"/>
      <c r="B108" s="14"/>
      <c r="C108" s="14" t="s">
        <v>89</v>
      </c>
      <c r="D108" s="27"/>
      <c r="E108" s="14"/>
      <c r="F108" s="14"/>
      <c r="G108" s="18"/>
      <c r="H108" s="40">
        <v>255000</v>
      </c>
      <c r="I108" s="20"/>
      <c r="J108" s="18"/>
      <c r="K108" s="19">
        <f t="shared" si="6"/>
        <v>255000</v>
      </c>
      <c r="L108" s="20"/>
      <c r="M108" s="44">
        <v>204000</v>
      </c>
      <c r="N108" s="73">
        <v>9000</v>
      </c>
      <c r="O108" s="73">
        <v>42000</v>
      </c>
      <c r="P108" s="74"/>
      <c r="Q108" s="41"/>
      <c r="R108" s="2"/>
      <c r="S108" s="41"/>
      <c r="T108" s="41"/>
    </row>
    <row r="109" spans="1:20" ht="18" customHeight="1" x14ac:dyDescent="0.4">
      <c r="A109" s="42"/>
      <c r="B109" s="14"/>
      <c r="C109" s="14" t="s">
        <v>90</v>
      </c>
      <c r="D109" s="27"/>
      <c r="E109" s="14"/>
      <c r="F109" s="14"/>
      <c r="G109" s="18"/>
      <c r="H109" s="40">
        <v>234226</v>
      </c>
      <c r="I109" s="20"/>
      <c r="J109" s="18"/>
      <c r="K109" s="19">
        <f t="shared" si="6"/>
        <v>205870</v>
      </c>
      <c r="L109" s="20"/>
      <c r="M109" s="44">
        <v>164696</v>
      </c>
      <c r="N109" s="73">
        <v>7266</v>
      </c>
      <c r="O109" s="73">
        <v>33908</v>
      </c>
      <c r="P109" s="74"/>
      <c r="Q109" s="41"/>
      <c r="R109" s="2"/>
      <c r="S109" s="41"/>
      <c r="T109" s="41"/>
    </row>
    <row r="110" spans="1:20" ht="18" customHeight="1" x14ac:dyDescent="0.4">
      <c r="A110" s="42"/>
      <c r="B110" s="14"/>
      <c r="C110" s="14" t="s">
        <v>91</v>
      </c>
      <c r="D110" s="27"/>
      <c r="E110" s="14"/>
      <c r="F110" s="14"/>
      <c r="G110" s="18"/>
      <c r="H110" s="40">
        <v>117300</v>
      </c>
      <c r="I110" s="20"/>
      <c r="J110" s="18"/>
      <c r="K110" s="19">
        <f t="shared" si="6"/>
        <v>0</v>
      </c>
      <c r="L110" s="20"/>
      <c r="M110" s="44"/>
      <c r="N110" s="73"/>
      <c r="O110" s="73"/>
      <c r="P110" s="74"/>
      <c r="Q110" s="41"/>
      <c r="R110" s="2"/>
      <c r="S110" s="41"/>
      <c r="T110" s="41"/>
    </row>
    <row r="111" spans="1:20" ht="18" customHeight="1" x14ac:dyDescent="0.4">
      <c r="A111" s="42"/>
      <c r="B111" s="14" t="s">
        <v>92</v>
      </c>
      <c r="C111" s="14"/>
      <c r="D111" s="27"/>
      <c r="E111" s="14"/>
      <c r="F111" s="14"/>
      <c r="G111" s="18" t="s">
        <v>17</v>
      </c>
      <c r="H111" s="40">
        <f>SUM(H112:H139)</f>
        <v>10089514</v>
      </c>
      <c r="I111" s="20" t="s">
        <v>18</v>
      </c>
      <c r="J111" s="18" t="s">
        <v>17</v>
      </c>
      <c r="K111" s="40">
        <f>SUM(K112:K139)</f>
        <v>9177114</v>
      </c>
      <c r="L111" s="20" t="s">
        <v>18</v>
      </c>
      <c r="M111" s="44"/>
      <c r="N111" s="73"/>
      <c r="O111" s="73"/>
      <c r="P111" s="74"/>
      <c r="Q111" s="41"/>
      <c r="R111" s="2"/>
      <c r="S111" s="41"/>
      <c r="T111" s="41"/>
    </row>
    <row r="112" spans="1:20" ht="18" customHeight="1" x14ac:dyDescent="0.4">
      <c r="A112" s="42"/>
      <c r="B112" s="14"/>
      <c r="C112" s="14" t="s">
        <v>68</v>
      </c>
      <c r="D112" s="27"/>
      <c r="E112" s="14"/>
      <c r="F112" s="14"/>
      <c r="G112" s="18"/>
      <c r="H112" s="40">
        <v>2700000</v>
      </c>
      <c r="I112" s="20"/>
      <c r="J112" s="18"/>
      <c r="K112" s="40">
        <f t="shared" ref="K112:K139" si="7">M112+N112+O112+P112</f>
        <v>2400000</v>
      </c>
      <c r="L112" s="20"/>
      <c r="M112" s="44"/>
      <c r="N112" s="73"/>
      <c r="O112" s="73"/>
      <c r="P112" s="74">
        <v>2400000</v>
      </c>
      <c r="Q112" s="41"/>
      <c r="R112" s="2"/>
      <c r="S112" s="41"/>
      <c r="T112" s="41"/>
    </row>
    <row r="113" spans="1:20" ht="18" customHeight="1" x14ac:dyDescent="0.4">
      <c r="A113" s="42"/>
      <c r="B113" s="14"/>
      <c r="C113" s="14" t="s">
        <v>69</v>
      </c>
      <c r="D113" s="27"/>
      <c r="E113" s="14"/>
      <c r="F113" s="14"/>
      <c r="G113" s="18"/>
      <c r="H113" s="40">
        <v>0</v>
      </c>
      <c r="I113" s="20"/>
      <c r="J113" s="18"/>
      <c r="K113" s="40">
        <f t="shared" si="7"/>
        <v>0</v>
      </c>
      <c r="L113" s="20"/>
      <c r="M113" s="44"/>
      <c r="N113" s="73"/>
      <c r="O113" s="73"/>
      <c r="P113" s="74">
        <v>0</v>
      </c>
      <c r="Q113" s="41"/>
      <c r="R113" s="2"/>
      <c r="S113" s="41"/>
      <c r="T113" s="41"/>
    </row>
    <row r="114" spans="1:20" ht="18" customHeight="1" x14ac:dyDescent="0.4">
      <c r="A114" s="42"/>
      <c r="B114" s="14"/>
      <c r="C114" s="14" t="s">
        <v>70</v>
      </c>
      <c r="D114" s="27"/>
      <c r="E114" s="14"/>
      <c r="F114" s="14"/>
      <c r="G114" s="18"/>
      <c r="H114" s="40">
        <v>49275</v>
      </c>
      <c r="I114" s="20"/>
      <c r="J114" s="18"/>
      <c r="K114" s="40">
        <f t="shared" si="7"/>
        <v>151762</v>
      </c>
      <c r="L114" s="20"/>
      <c r="M114" s="44"/>
      <c r="N114" s="73"/>
      <c r="O114" s="73"/>
      <c r="P114" s="74">
        <v>151762</v>
      </c>
      <c r="Q114" s="75"/>
      <c r="R114" s="2"/>
      <c r="S114" s="41"/>
      <c r="T114" s="41"/>
    </row>
    <row r="115" spans="1:20" ht="18" customHeight="1" x14ac:dyDescent="0.4">
      <c r="A115" s="42"/>
      <c r="B115" s="14"/>
      <c r="C115" s="14" t="s">
        <v>71</v>
      </c>
      <c r="D115" s="27"/>
      <c r="E115" s="14"/>
      <c r="F115" s="14"/>
      <c r="G115" s="18"/>
      <c r="H115" s="40">
        <v>390000</v>
      </c>
      <c r="I115" s="20"/>
      <c r="J115" s="18"/>
      <c r="K115" s="40">
        <f t="shared" si="7"/>
        <v>300000</v>
      </c>
      <c r="L115" s="20"/>
      <c r="M115" s="44"/>
      <c r="N115" s="73"/>
      <c r="O115" s="73"/>
      <c r="P115" s="74">
        <v>300000</v>
      </c>
      <c r="Q115" s="41"/>
      <c r="R115" s="2"/>
      <c r="S115" s="41"/>
      <c r="T115" s="41"/>
    </row>
    <row r="116" spans="1:20" ht="18" customHeight="1" x14ac:dyDescent="0.4">
      <c r="A116" s="42"/>
      <c r="B116" s="14"/>
      <c r="C116" s="14" t="s">
        <v>93</v>
      </c>
      <c r="D116" s="27"/>
      <c r="E116" s="14"/>
      <c r="F116" s="14"/>
      <c r="G116" s="18"/>
      <c r="H116" s="40">
        <v>2590050</v>
      </c>
      <c r="I116" s="20"/>
      <c r="J116" s="18"/>
      <c r="K116" s="40">
        <f t="shared" si="7"/>
        <v>2475000</v>
      </c>
      <c r="L116" s="20"/>
      <c r="M116" s="44"/>
      <c r="N116" s="73"/>
      <c r="O116" s="73"/>
      <c r="P116" s="74">
        <v>2475000</v>
      </c>
      <c r="Q116" s="41"/>
      <c r="R116" s="2"/>
      <c r="S116" s="41"/>
      <c r="T116" s="41"/>
    </row>
    <row r="117" spans="1:20" ht="18" customHeight="1" x14ac:dyDescent="0.4">
      <c r="A117" s="42"/>
      <c r="B117" s="14"/>
      <c r="C117" s="14" t="s">
        <v>72</v>
      </c>
      <c r="D117" s="27"/>
      <c r="E117" s="14"/>
      <c r="F117" s="14"/>
      <c r="G117" s="18"/>
      <c r="H117" s="40">
        <v>78150</v>
      </c>
      <c r="I117" s="20"/>
      <c r="J117" s="18"/>
      <c r="K117" s="40">
        <f t="shared" si="7"/>
        <v>78150</v>
      </c>
      <c r="L117" s="20"/>
      <c r="M117" s="44"/>
      <c r="N117" s="73"/>
      <c r="O117" s="73"/>
      <c r="P117" s="74">
        <v>78150</v>
      </c>
      <c r="Q117" s="41"/>
      <c r="R117" s="2"/>
      <c r="S117" s="41"/>
      <c r="T117" s="41"/>
    </row>
    <row r="118" spans="1:20" ht="18" customHeight="1" x14ac:dyDescent="0.4">
      <c r="A118" s="42"/>
      <c r="B118" s="14"/>
      <c r="C118" s="14" t="s">
        <v>73</v>
      </c>
      <c r="D118" s="27"/>
      <c r="E118" s="14"/>
      <c r="F118" s="14"/>
      <c r="G118" s="18"/>
      <c r="H118" s="40">
        <v>244806</v>
      </c>
      <c r="I118" s="20"/>
      <c r="J118" s="18"/>
      <c r="K118" s="40">
        <f t="shared" si="7"/>
        <v>250800</v>
      </c>
      <c r="L118" s="20"/>
      <c r="M118" s="44"/>
      <c r="N118" s="73"/>
      <c r="O118" s="73"/>
      <c r="P118" s="74">
        <v>250800</v>
      </c>
      <c r="Q118" s="41"/>
      <c r="R118" s="2"/>
      <c r="S118" s="41"/>
      <c r="T118" s="41"/>
    </row>
    <row r="119" spans="1:20" ht="18" customHeight="1" x14ac:dyDescent="0.4">
      <c r="A119" s="42"/>
      <c r="B119" s="14"/>
      <c r="C119" s="14" t="s">
        <v>74</v>
      </c>
      <c r="D119" s="27"/>
      <c r="E119" s="14"/>
      <c r="F119" s="14"/>
      <c r="G119" s="18"/>
      <c r="H119" s="40">
        <v>66049</v>
      </c>
      <c r="I119" s="20"/>
      <c r="J119" s="18"/>
      <c r="K119" s="40">
        <f t="shared" si="7"/>
        <v>38172</v>
      </c>
      <c r="L119" s="20"/>
      <c r="M119" s="44"/>
      <c r="N119" s="73"/>
      <c r="O119" s="73"/>
      <c r="P119" s="74">
        <v>38172</v>
      </c>
      <c r="Q119" s="41"/>
      <c r="R119" s="2"/>
      <c r="S119" s="41"/>
      <c r="T119" s="41"/>
    </row>
    <row r="120" spans="1:20" ht="18" customHeight="1" x14ac:dyDescent="0.4">
      <c r="A120" s="42"/>
      <c r="B120" s="14"/>
      <c r="C120" s="14" t="s">
        <v>75</v>
      </c>
      <c r="D120" s="27"/>
      <c r="E120" s="14"/>
      <c r="F120" s="14"/>
      <c r="G120" s="18"/>
      <c r="H120" s="40">
        <v>15000</v>
      </c>
      <c r="I120" s="20"/>
      <c r="J120" s="18"/>
      <c r="K120" s="40">
        <f t="shared" si="7"/>
        <v>15000</v>
      </c>
      <c r="L120" s="20"/>
      <c r="M120" s="44"/>
      <c r="N120" s="73"/>
      <c r="O120" s="73"/>
      <c r="P120" s="74">
        <v>15000</v>
      </c>
      <c r="Q120" s="41"/>
      <c r="R120" s="2"/>
      <c r="S120" s="41"/>
      <c r="T120" s="41"/>
    </row>
    <row r="121" spans="1:20" ht="18" customHeight="1" x14ac:dyDescent="0.4">
      <c r="A121" s="42"/>
      <c r="B121" s="14"/>
      <c r="C121" s="14" t="s">
        <v>76</v>
      </c>
      <c r="D121" s="27"/>
      <c r="E121" s="14"/>
      <c r="F121" s="14"/>
      <c r="G121" s="18"/>
      <c r="H121" s="40">
        <v>120450</v>
      </c>
      <c r="I121" s="20"/>
      <c r="J121" s="18"/>
      <c r="K121" s="40">
        <f t="shared" si="7"/>
        <v>108000</v>
      </c>
      <c r="L121" s="20"/>
      <c r="M121" s="44"/>
      <c r="N121" s="73"/>
      <c r="O121" s="73"/>
      <c r="P121" s="74">
        <v>108000</v>
      </c>
      <c r="Q121" s="41"/>
      <c r="R121" s="2"/>
      <c r="S121" s="41"/>
      <c r="T121" s="41"/>
    </row>
    <row r="122" spans="1:20" ht="18" customHeight="1" x14ac:dyDescent="0.4">
      <c r="A122" s="42"/>
      <c r="B122" s="14"/>
      <c r="C122" s="14" t="s">
        <v>77</v>
      </c>
      <c r="D122" s="27"/>
      <c r="E122" s="14"/>
      <c r="F122" s="14"/>
      <c r="G122" s="18"/>
      <c r="H122" s="40">
        <v>15000</v>
      </c>
      <c r="I122" s="20"/>
      <c r="J122" s="18"/>
      <c r="K122" s="40">
        <f t="shared" si="7"/>
        <v>15000</v>
      </c>
      <c r="L122" s="20"/>
      <c r="M122" s="44"/>
      <c r="N122" s="73"/>
      <c r="O122" s="73"/>
      <c r="P122" s="74">
        <v>15000</v>
      </c>
      <c r="Q122" s="41"/>
      <c r="R122" s="2"/>
      <c r="S122" s="41"/>
      <c r="T122" s="41"/>
    </row>
    <row r="123" spans="1:20" ht="18" customHeight="1" x14ac:dyDescent="0.4">
      <c r="A123" s="42"/>
      <c r="B123" s="14"/>
      <c r="C123" s="14" t="s">
        <v>78</v>
      </c>
      <c r="D123" s="27"/>
      <c r="E123" s="14"/>
      <c r="F123" s="14"/>
      <c r="G123" s="18"/>
      <c r="H123" s="40">
        <v>84900</v>
      </c>
      <c r="I123" s="20"/>
      <c r="J123" s="18"/>
      <c r="K123" s="40">
        <f t="shared" si="7"/>
        <v>99900</v>
      </c>
      <c r="L123" s="20"/>
      <c r="M123" s="44"/>
      <c r="N123" s="73"/>
      <c r="O123" s="73"/>
      <c r="P123" s="74">
        <v>99900</v>
      </c>
      <c r="Q123" s="41"/>
      <c r="R123" s="2"/>
      <c r="S123" s="41"/>
      <c r="T123" s="41"/>
    </row>
    <row r="124" spans="1:20" ht="18" customHeight="1" x14ac:dyDescent="0.4">
      <c r="A124" s="42"/>
      <c r="B124" s="14"/>
      <c r="C124" s="14" t="s">
        <v>79</v>
      </c>
      <c r="D124" s="27"/>
      <c r="E124" s="14"/>
      <c r="F124" s="14"/>
      <c r="G124" s="18"/>
      <c r="H124" s="40">
        <v>0</v>
      </c>
      <c r="I124" s="20"/>
      <c r="J124" s="18"/>
      <c r="K124" s="40">
        <f t="shared" si="7"/>
        <v>0</v>
      </c>
      <c r="L124" s="20"/>
      <c r="M124" s="44"/>
      <c r="N124" s="73"/>
      <c r="O124" s="73"/>
      <c r="P124" s="74">
        <v>0</v>
      </c>
      <c r="Q124" s="41"/>
      <c r="R124" s="2"/>
      <c r="S124" s="41"/>
      <c r="T124" s="41"/>
    </row>
    <row r="125" spans="1:20" ht="18" customHeight="1" x14ac:dyDescent="0.4">
      <c r="A125" s="42"/>
      <c r="B125" s="14"/>
      <c r="C125" s="14" t="s">
        <v>80</v>
      </c>
      <c r="D125" s="27"/>
      <c r="E125" s="14"/>
      <c r="F125" s="14"/>
      <c r="G125" s="18"/>
      <c r="H125" s="40">
        <v>60000</v>
      </c>
      <c r="I125" s="20"/>
      <c r="J125" s="18"/>
      <c r="K125" s="40">
        <f t="shared" si="7"/>
        <v>60000</v>
      </c>
      <c r="L125" s="20"/>
      <c r="M125" s="44"/>
      <c r="N125" s="73"/>
      <c r="O125" s="73"/>
      <c r="P125" s="74">
        <v>60000</v>
      </c>
      <c r="Q125" s="41"/>
      <c r="R125" s="2"/>
      <c r="S125" s="41"/>
      <c r="T125" s="41"/>
    </row>
    <row r="126" spans="1:20" ht="18" customHeight="1" x14ac:dyDescent="0.4">
      <c r="A126" s="42"/>
      <c r="B126" s="14"/>
      <c r="C126" s="14" t="s">
        <v>81</v>
      </c>
      <c r="D126" s="27"/>
      <c r="E126" s="14"/>
      <c r="F126" s="14"/>
      <c r="G126" s="18"/>
      <c r="H126" s="40">
        <v>825000</v>
      </c>
      <c r="I126" s="20"/>
      <c r="J126" s="18"/>
      <c r="K126" s="40">
        <f t="shared" si="7"/>
        <v>825000</v>
      </c>
      <c r="L126" s="20"/>
      <c r="M126" s="44"/>
      <c r="N126" s="73"/>
      <c r="O126" s="73"/>
      <c r="P126" s="74">
        <v>825000</v>
      </c>
      <c r="Q126" s="41"/>
      <c r="R126" s="2"/>
      <c r="S126" s="41"/>
      <c r="T126" s="41"/>
    </row>
    <row r="127" spans="1:20" ht="18" customHeight="1" x14ac:dyDescent="0.4">
      <c r="A127" s="42"/>
      <c r="B127" s="14"/>
      <c r="C127" s="14" t="s">
        <v>82</v>
      </c>
      <c r="D127" s="27"/>
      <c r="E127" s="14"/>
      <c r="F127" s="14"/>
      <c r="G127" s="18"/>
      <c r="H127" s="40">
        <v>30000</v>
      </c>
      <c r="I127" s="20"/>
      <c r="J127" s="18"/>
      <c r="K127" s="40">
        <f t="shared" si="7"/>
        <v>30000</v>
      </c>
      <c r="L127" s="20"/>
      <c r="M127" s="44"/>
      <c r="N127" s="73"/>
      <c r="O127" s="73"/>
      <c r="P127" s="74">
        <v>30000</v>
      </c>
      <c r="Q127" s="41"/>
      <c r="R127" s="2"/>
      <c r="S127" s="41"/>
      <c r="T127" s="41"/>
    </row>
    <row r="128" spans="1:20" ht="18" customHeight="1" x14ac:dyDescent="0.4">
      <c r="A128" s="42"/>
      <c r="B128" s="14"/>
      <c r="C128" s="14" t="s">
        <v>83</v>
      </c>
      <c r="D128" s="27"/>
      <c r="E128" s="14"/>
      <c r="F128" s="14"/>
      <c r="G128" s="18"/>
      <c r="H128" s="40">
        <v>24000</v>
      </c>
      <c r="I128" s="20"/>
      <c r="J128" s="18"/>
      <c r="K128" s="40">
        <f>M128+N128+O128+P128</f>
        <v>24000</v>
      </c>
      <c r="L128" s="20"/>
      <c r="M128" s="44"/>
      <c r="N128" s="73"/>
      <c r="O128" s="73"/>
      <c r="P128" s="74">
        <v>24000</v>
      </c>
      <c r="Q128" s="41"/>
      <c r="R128" s="2"/>
      <c r="S128" s="41"/>
      <c r="T128" s="41"/>
    </row>
    <row r="129" spans="1:20" ht="18" customHeight="1" x14ac:dyDescent="0.4">
      <c r="A129" s="42"/>
      <c r="B129" s="14"/>
      <c r="C129" s="14" t="s">
        <v>84</v>
      </c>
      <c r="D129" s="27"/>
      <c r="E129" s="14"/>
      <c r="F129" s="14"/>
      <c r="G129" s="18"/>
      <c r="H129" s="40">
        <v>154500</v>
      </c>
      <c r="I129" s="20"/>
      <c r="J129" s="18"/>
      <c r="K129" s="40">
        <f t="shared" si="7"/>
        <v>154500</v>
      </c>
      <c r="L129" s="20"/>
      <c r="M129" s="44"/>
      <c r="N129" s="73"/>
      <c r="O129" s="73"/>
      <c r="P129" s="74">
        <v>154500</v>
      </c>
      <c r="Q129" s="41"/>
      <c r="R129" s="2"/>
      <c r="S129" s="41"/>
      <c r="T129" s="41"/>
    </row>
    <row r="130" spans="1:20" ht="18" customHeight="1" x14ac:dyDescent="0.4">
      <c r="A130" s="42"/>
      <c r="B130" s="14"/>
      <c r="C130" s="14" t="s">
        <v>94</v>
      </c>
      <c r="D130" s="27"/>
      <c r="E130" s="14"/>
      <c r="F130" s="14"/>
      <c r="G130" s="18"/>
      <c r="H130" s="40">
        <v>540000</v>
      </c>
      <c r="I130" s="20"/>
      <c r="J130" s="18"/>
      <c r="K130" s="40">
        <f t="shared" si="7"/>
        <v>580000</v>
      </c>
      <c r="L130" s="20"/>
      <c r="M130" s="44"/>
      <c r="N130" s="73"/>
      <c r="O130" s="73"/>
      <c r="P130" s="74">
        <v>580000</v>
      </c>
      <c r="Q130" s="41"/>
      <c r="R130" s="2"/>
      <c r="S130" s="41"/>
      <c r="T130" s="41"/>
    </row>
    <row r="131" spans="1:20" ht="18" customHeight="1" x14ac:dyDescent="0.4">
      <c r="A131" s="42"/>
      <c r="B131" s="14"/>
      <c r="C131" s="14" t="s">
        <v>95</v>
      </c>
      <c r="D131" s="27"/>
      <c r="E131" s="14"/>
      <c r="F131" s="14"/>
      <c r="G131" s="18"/>
      <c r="H131" s="40">
        <v>1100000</v>
      </c>
      <c r="I131" s="20"/>
      <c r="J131" s="18"/>
      <c r="K131" s="40">
        <f t="shared" si="7"/>
        <v>600000</v>
      </c>
      <c r="L131" s="20"/>
      <c r="M131" s="44"/>
      <c r="N131" s="73"/>
      <c r="O131" s="73"/>
      <c r="P131" s="74">
        <v>600000</v>
      </c>
      <c r="Q131" s="41"/>
      <c r="R131" s="2"/>
      <c r="S131" s="41"/>
      <c r="T131" s="41"/>
    </row>
    <row r="132" spans="1:20" ht="18" customHeight="1" x14ac:dyDescent="0.4">
      <c r="A132" s="42"/>
      <c r="B132" s="14"/>
      <c r="C132" s="14" t="s">
        <v>85</v>
      </c>
      <c r="D132" s="27"/>
      <c r="E132" s="14"/>
      <c r="F132" s="14"/>
      <c r="G132" s="18"/>
      <c r="H132" s="40">
        <v>135000</v>
      </c>
      <c r="I132" s="20"/>
      <c r="J132" s="18"/>
      <c r="K132" s="40">
        <f t="shared" si="7"/>
        <v>135000</v>
      </c>
      <c r="L132" s="20"/>
      <c r="M132" s="44"/>
      <c r="N132" s="73"/>
      <c r="O132" s="73"/>
      <c r="P132" s="74">
        <v>135000</v>
      </c>
      <c r="Q132" s="41"/>
      <c r="R132" s="2"/>
      <c r="S132" s="41"/>
      <c r="T132" s="41"/>
    </row>
    <row r="133" spans="1:20" ht="18" customHeight="1" x14ac:dyDescent="0.4">
      <c r="A133" s="42"/>
      <c r="B133" s="14"/>
      <c r="C133" s="14" t="s">
        <v>96</v>
      </c>
      <c r="D133" s="27"/>
      <c r="E133" s="14"/>
      <c r="F133" s="14"/>
      <c r="G133" s="18"/>
      <c r="H133" s="40">
        <v>580000</v>
      </c>
      <c r="I133" s="20"/>
      <c r="J133" s="18"/>
      <c r="K133" s="40">
        <f t="shared" si="7"/>
        <v>580000</v>
      </c>
      <c r="L133" s="20"/>
      <c r="M133" s="44"/>
      <c r="N133" s="73"/>
      <c r="O133" s="73"/>
      <c r="P133" s="74">
        <v>580000</v>
      </c>
      <c r="Q133" s="41"/>
      <c r="R133" s="2"/>
      <c r="S133" s="41"/>
      <c r="T133" s="41"/>
    </row>
    <row r="134" spans="1:20" ht="18" customHeight="1" x14ac:dyDescent="0.4">
      <c r="A134" s="42"/>
      <c r="B134" s="14"/>
      <c r="C134" s="14" t="s">
        <v>86</v>
      </c>
      <c r="D134" s="27"/>
      <c r="E134" s="14"/>
      <c r="F134" s="14"/>
      <c r="G134" s="18"/>
      <c r="H134" s="40">
        <v>7500</v>
      </c>
      <c r="I134" s="20"/>
      <c r="J134" s="18"/>
      <c r="K134" s="40">
        <f t="shared" si="7"/>
        <v>7500</v>
      </c>
      <c r="L134" s="20"/>
      <c r="M134" s="44"/>
      <c r="N134" s="73"/>
      <c r="O134" s="73"/>
      <c r="P134" s="74">
        <v>7500</v>
      </c>
      <c r="Q134" s="41"/>
      <c r="R134" s="2"/>
      <c r="S134" s="41"/>
      <c r="T134" s="41"/>
    </row>
    <row r="135" spans="1:20" ht="18" customHeight="1" x14ac:dyDescent="0.4">
      <c r="A135" s="42"/>
      <c r="B135" s="14"/>
      <c r="C135" s="14" t="s">
        <v>87</v>
      </c>
      <c r="D135" s="27"/>
      <c r="E135" s="14"/>
      <c r="F135" s="14"/>
      <c r="G135" s="18"/>
      <c r="H135" s="40">
        <v>90000</v>
      </c>
      <c r="I135" s="20"/>
      <c r="J135" s="18"/>
      <c r="K135" s="40">
        <f>M135+N135+O135+P135</f>
        <v>90000</v>
      </c>
      <c r="L135" s="20"/>
      <c r="M135" s="44"/>
      <c r="N135" s="73"/>
      <c r="O135" s="73"/>
      <c r="P135" s="74">
        <v>90000</v>
      </c>
      <c r="Q135" s="41"/>
      <c r="R135" s="2"/>
      <c r="S135" s="41"/>
      <c r="T135" s="41"/>
    </row>
    <row r="136" spans="1:20" ht="18" customHeight="1" x14ac:dyDescent="0.4">
      <c r="A136" s="42"/>
      <c r="B136" s="14"/>
      <c r="C136" s="14" t="s">
        <v>88</v>
      </c>
      <c r="D136" s="27"/>
      <c r="E136" s="14"/>
      <c r="F136" s="14"/>
      <c r="G136" s="18"/>
      <c r="H136" s="40">
        <v>82800</v>
      </c>
      <c r="I136" s="20"/>
      <c r="J136" s="18"/>
      <c r="K136" s="40">
        <v>78000</v>
      </c>
      <c r="L136" s="20"/>
      <c r="M136" s="44"/>
      <c r="N136" s="73"/>
      <c r="O136" s="73"/>
      <c r="P136" s="74">
        <v>78000</v>
      </c>
      <c r="Q136" s="41"/>
      <c r="R136" s="2"/>
      <c r="S136" s="41"/>
      <c r="T136" s="41"/>
    </row>
    <row r="137" spans="1:20" ht="18" customHeight="1" x14ac:dyDescent="0.4">
      <c r="A137" s="42"/>
      <c r="B137" s="76"/>
      <c r="C137" s="38" t="s">
        <v>89</v>
      </c>
      <c r="D137" s="39"/>
      <c r="E137" s="38"/>
      <c r="F137" s="38"/>
      <c r="G137" s="18"/>
      <c r="H137" s="77">
        <v>45000</v>
      </c>
      <c r="I137" s="20"/>
      <c r="J137" s="18"/>
      <c r="K137" s="40">
        <f t="shared" si="7"/>
        <v>45000</v>
      </c>
      <c r="L137" s="20"/>
      <c r="M137" s="44"/>
      <c r="N137" s="73"/>
      <c r="O137" s="73"/>
      <c r="P137" s="74">
        <v>45000</v>
      </c>
      <c r="Q137" s="41"/>
      <c r="R137" s="2"/>
      <c r="S137" s="41"/>
      <c r="T137" s="41"/>
    </row>
    <row r="138" spans="1:20" ht="18" customHeight="1" x14ac:dyDescent="0.4">
      <c r="A138" s="42"/>
      <c r="B138" s="38"/>
      <c r="C138" s="38" t="s">
        <v>90</v>
      </c>
      <c r="D138" s="39"/>
      <c r="E138" s="38"/>
      <c r="F138" s="38"/>
      <c r="G138" s="18"/>
      <c r="H138" s="40">
        <v>41334</v>
      </c>
      <c r="I138" s="20"/>
      <c r="J138" s="18"/>
      <c r="K138" s="40">
        <f t="shared" si="7"/>
        <v>36330</v>
      </c>
      <c r="L138" s="20"/>
      <c r="M138" s="44"/>
      <c r="N138" s="73"/>
      <c r="O138" s="73"/>
      <c r="P138" s="74">
        <v>36330</v>
      </c>
      <c r="Q138" s="41"/>
      <c r="R138" s="2"/>
      <c r="S138" s="41"/>
      <c r="T138" s="41"/>
    </row>
    <row r="139" spans="1:20" ht="18" customHeight="1" x14ac:dyDescent="0.4">
      <c r="A139" s="58"/>
      <c r="B139" s="78"/>
      <c r="C139" s="78" t="s">
        <v>91</v>
      </c>
      <c r="D139" s="79"/>
      <c r="E139" s="78"/>
      <c r="F139" s="80"/>
      <c r="G139" s="34"/>
      <c r="H139" s="77">
        <v>20700</v>
      </c>
      <c r="I139" s="35"/>
      <c r="J139" s="34"/>
      <c r="K139" s="40">
        <f t="shared" si="7"/>
        <v>0</v>
      </c>
      <c r="L139" s="35"/>
      <c r="M139" s="81"/>
      <c r="N139" s="82"/>
      <c r="O139" s="82"/>
      <c r="P139" s="83"/>
      <c r="Q139" s="41"/>
      <c r="R139" s="2"/>
      <c r="S139" s="41"/>
      <c r="T139" s="41"/>
    </row>
    <row r="140" spans="1:20" ht="18" customHeight="1" x14ac:dyDescent="0.4">
      <c r="A140" s="48"/>
      <c r="B140" s="50" t="s">
        <v>97</v>
      </c>
      <c r="C140" s="84"/>
      <c r="D140" s="49"/>
      <c r="E140" s="50"/>
      <c r="F140" s="50"/>
      <c r="G140" s="85"/>
      <c r="H140" s="86">
        <f>SUM(H36,H86,H111)</f>
        <v>78149558</v>
      </c>
      <c r="I140" s="87"/>
      <c r="J140" s="85"/>
      <c r="K140" s="86">
        <f>SUM(K36,K86,K111)</f>
        <v>77454280</v>
      </c>
      <c r="L140" s="87"/>
      <c r="M140" s="88">
        <f>SUM(M37:M139)</f>
        <v>45045004</v>
      </c>
      <c r="N140" s="89">
        <f>SUM(N37:N139)</f>
        <v>1068422</v>
      </c>
      <c r="O140" s="89">
        <f>SUM(O37:O139)</f>
        <v>22163740</v>
      </c>
      <c r="P140" s="90">
        <f>SUM(P37:P139)</f>
        <v>9177114</v>
      </c>
      <c r="Q140" s="41"/>
      <c r="R140" s="2"/>
      <c r="S140" s="41"/>
      <c r="T140" s="41"/>
    </row>
    <row r="141" spans="1:20" ht="18" customHeight="1" thickBot="1" x14ac:dyDescent="0.45">
      <c r="A141" s="91"/>
      <c r="B141" s="92" t="s">
        <v>98</v>
      </c>
      <c r="C141" s="93"/>
      <c r="D141" s="94"/>
      <c r="E141" s="92"/>
      <c r="F141" s="92"/>
      <c r="G141" s="95"/>
      <c r="H141" s="96">
        <f>H34-H140</f>
        <v>-3431578</v>
      </c>
      <c r="I141" s="97"/>
      <c r="J141" s="95"/>
      <c r="K141" s="96">
        <f>K34-K140</f>
        <v>-2775280</v>
      </c>
      <c r="L141" s="97"/>
      <c r="M141" s="98">
        <f>M34-M140</f>
        <v>-3412404</v>
      </c>
      <c r="N141" s="99">
        <f>N34-N140</f>
        <v>581578</v>
      </c>
      <c r="O141" s="99">
        <f>O34-O140</f>
        <v>-244340</v>
      </c>
      <c r="P141" s="100">
        <f>P34-P140</f>
        <v>299886</v>
      </c>
      <c r="Q141" s="101"/>
      <c r="R141" s="2"/>
      <c r="S141" s="101"/>
      <c r="T141" s="101"/>
    </row>
    <row r="142" spans="1:20" ht="18" customHeight="1" x14ac:dyDescent="0.4">
      <c r="A142" s="102"/>
      <c r="B142" s="103"/>
      <c r="C142" s="104"/>
      <c r="D142" s="105"/>
      <c r="E142" s="103"/>
      <c r="F142" s="103"/>
      <c r="G142" s="106"/>
      <c r="H142" s="107"/>
      <c r="I142" s="108"/>
      <c r="J142" s="106"/>
      <c r="K142" s="109"/>
      <c r="L142" s="108"/>
      <c r="M142" s="110"/>
      <c r="N142" s="111"/>
      <c r="O142" s="111"/>
      <c r="P142" s="90"/>
      <c r="Q142" s="41"/>
      <c r="R142" s="2"/>
      <c r="S142" s="41"/>
      <c r="T142" s="41"/>
    </row>
    <row r="143" spans="1:20" ht="18" customHeight="1" x14ac:dyDescent="0.4">
      <c r="A143" s="112"/>
      <c r="B143" s="149" t="s">
        <v>99</v>
      </c>
      <c r="C143" s="149"/>
      <c r="D143" s="149"/>
      <c r="E143" s="149"/>
      <c r="F143" s="150"/>
      <c r="G143" s="113"/>
      <c r="H143" s="114">
        <f>H141</f>
        <v>-3431578</v>
      </c>
      <c r="I143" s="115"/>
      <c r="J143" s="116"/>
      <c r="K143" s="114">
        <f>K141</f>
        <v>-2775280</v>
      </c>
      <c r="L143" s="87"/>
      <c r="M143" s="117"/>
      <c r="N143" s="118"/>
      <c r="O143" s="118"/>
      <c r="P143" s="119"/>
      <c r="Q143" s="120"/>
      <c r="R143" s="2"/>
      <c r="S143" s="120"/>
      <c r="T143" s="120"/>
    </row>
    <row r="144" spans="1:20" ht="18" customHeight="1" x14ac:dyDescent="0.4">
      <c r="A144" s="112"/>
      <c r="B144" s="121" t="s">
        <v>100</v>
      </c>
      <c r="C144" s="122"/>
      <c r="D144" s="122"/>
      <c r="E144" s="122"/>
      <c r="F144" s="123"/>
      <c r="G144" s="113"/>
      <c r="H144" s="86">
        <v>64620218</v>
      </c>
      <c r="I144" s="115"/>
      <c r="J144" s="116"/>
      <c r="K144" s="124"/>
      <c r="L144" s="87"/>
      <c r="M144" s="117"/>
      <c r="N144" s="118"/>
      <c r="O144" s="118"/>
      <c r="P144" s="119"/>
      <c r="Q144" s="41"/>
      <c r="R144" s="2"/>
      <c r="S144" s="41"/>
      <c r="T144" s="41"/>
    </row>
    <row r="145" spans="1:20" ht="18" customHeight="1" x14ac:dyDescent="0.4">
      <c r="A145" s="112"/>
      <c r="B145" s="121" t="s">
        <v>101</v>
      </c>
      <c r="C145" s="122"/>
      <c r="D145" s="122"/>
      <c r="E145" s="122"/>
      <c r="F145" s="123"/>
      <c r="G145" s="113"/>
      <c r="H145" s="86">
        <f>SUM(H143:H144)</f>
        <v>61188640</v>
      </c>
      <c r="I145" s="115"/>
      <c r="J145" s="116"/>
      <c r="K145" s="86"/>
      <c r="L145" s="87"/>
      <c r="M145" s="117"/>
      <c r="N145" s="118"/>
      <c r="O145" s="118"/>
      <c r="P145" s="119"/>
      <c r="Q145" s="125"/>
      <c r="R145" s="2"/>
      <c r="S145" s="125"/>
      <c r="T145" s="125"/>
    </row>
    <row r="146" spans="1:20" ht="18" customHeight="1" thickBot="1" x14ac:dyDescent="0.45">
      <c r="A146" s="126" t="s">
        <v>102</v>
      </c>
      <c r="B146" s="127"/>
      <c r="C146" s="128"/>
      <c r="D146" s="128"/>
      <c r="E146" s="128"/>
      <c r="F146" s="129"/>
      <c r="G146" s="130"/>
      <c r="H146" s="131">
        <f>H145</f>
        <v>61188640</v>
      </c>
      <c r="I146" s="132"/>
      <c r="J146" s="133"/>
      <c r="K146" s="131"/>
      <c r="L146" s="97"/>
      <c r="M146" s="134"/>
      <c r="N146" s="135"/>
      <c r="O146" s="135"/>
      <c r="P146" s="136"/>
      <c r="Q146" s="137"/>
      <c r="R146" s="2"/>
    </row>
    <row r="147" spans="1:20" ht="20.25" customHeight="1" x14ac:dyDescent="0.4">
      <c r="A147" s="17" t="s">
        <v>103</v>
      </c>
      <c r="B147" s="17"/>
      <c r="C147" s="138"/>
      <c r="D147" s="138"/>
      <c r="K147" s="139"/>
    </row>
    <row r="148" spans="1:20" s="1" customFormat="1" ht="21.75" customHeight="1" x14ac:dyDescent="0.4">
      <c r="A148" s="17" t="s">
        <v>104</v>
      </c>
      <c r="B148" s="17"/>
      <c r="C148" s="138"/>
      <c r="D148" s="138"/>
      <c r="E148" s="17"/>
      <c r="F148" s="17"/>
      <c r="G148" s="17"/>
      <c r="H148" s="17"/>
      <c r="I148" s="17"/>
      <c r="J148" s="17"/>
      <c r="K148" s="139"/>
      <c r="L148" s="17"/>
      <c r="M148" s="140"/>
      <c r="N148" s="140"/>
      <c r="O148" s="140"/>
      <c r="P148" s="140"/>
    </row>
    <row r="149" spans="1:20" s="1" customFormat="1" ht="17.25" customHeight="1" x14ac:dyDescent="0.4">
      <c r="A149" s="144" t="s">
        <v>105</v>
      </c>
      <c r="B149" s="144"/>
      <c r="C149" s="144"/>
      <c r="D149" s="144"/>
      <c r="E149" s="144"/>
      <c r="F149" s="141"/>
      <c r="G149" s="145">
        <f>M140</f>
        <v>45045004</v>
      </c>
      <c r="H149" s="145"/>
      <c r="I149" s="17" t="s">
        <v>106</v>
      </c>
      <c r="J149" s="17"/>
      <c r="K149" s="139">
        <f>K140</f>
        <v>77454280</v>
      </c>
      <c r="L149" s="17"/>
      <c r="M149" s="142" t="s">
        <v>107</v>
      </c>
      <c r="N149" s="143">
        <f>M140/K140</f>
        <v>0.58156894622221</v>
      </c>
    </row>
    <row r="150" spans="1:20" s="1" customFormat="1" ht="17.25" customHeight="1" x14ac:dyDescent="0.4">
      <c r="A150" s="17"/>
      <c r="B150" s="2"/>
      <c r="C150" s="2"/>
      <c r="D150" s="2"/>
      <c r="E150" s="17"/>
      <c r="F150" s="17"/>
      <c r="G150" s="17"/>
      <c r="H150" s="17"/>
      <c r="I150" s="17"/>
      <c r="J150" s="17"/>
      <c r="K150" s="17"/>
      <c r="L150" s="17"/>
    </row>
  </sheetData>
  <mergeCells count="23">
    <mergeCell ref="C54:E54"/>
    <mergeCell ref="A1:P1"/>
    <mergeCell ref="A2:P2"/>
    <mergeCell ref="A3:G3"/>
    <mergeCell ref="A4:F5"/>
    <mergeCell ref="G4:I5"/>
    <mergeCell ref="J4:L5"/>
    <mergeCell ref="M4:M5"/>
    <mergeCell ref="N4:O4"/>
    <mergeCell ref="P4:P5"/>
    <mergeCell ref="A6:F6"/>
    <mergeCell ref="C24:F24"/>
    <mergeCell ref="B37:F37"/>
    <mergeCell ref="B50:F50"/>
    <mergeCell ref="C51:E51"/>
    <mergeCell ref="A149:E149"/>
    <mergeCell ref="G149:H149"/>
    <mergeCell ref="B59:F59"/>
    <mergeCell ref="C66:E66"/>
    <mergeCell ref="B73:F73"/>
    <mergeCell ref="B75:F75"/>
    <mergeCell ref="C82:E82"/>
    <mergeCell ref="B143:F143"/>
  </mergeCells>
  <phoneticPr fontId="3"/>
  <printOptions horizontalCentered="1"/>
  <pageMargins left="0.35433070866141736" right="0.19685039370078741" top="0.47244094488188981" bottom="0.39370078740157483" header="0.55118110236220474" footer="0.39370078740157483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R05正味公収法予算書</vt:lpstr>
      <vt:lpstr>'R05正味公収法予算書'!Print_Area</vt:lpstr>
      <vt:lpstr>'R05正味公収法予算書'!Print_Titles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2023-05-12T00:16:28Z</dcterms:created>
  <dcterms:modified xsi:type="dcterms:W3CDTF">2023-07-27T02:40:04Z</dcterms:modified>
</cp:coreProperties>
</file>